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E.2. 1.1 - Oprava veřejný..." sheetId="2" r:id="rId2"/>
    <sheet name="E.2. 6 - Zdravotně techni..." sheetId="3" r:id="rId3"/>
    <sheet name="E.2. 7 - Vytápění" sheetId="4" r:id="rId4"/>
    <sheet name="E.2. 8 - Vzduchotechnická..." sheetId="5" r:id="rId5"/>
    <sheet name="E.2.10 - Umělé osvětlení ..." sheetId="6" r:id="rId6"/>
    <sheet name="E.2.13 - Vnitřní vybavení..." sheetId="7" r:id="rId7"/>
    <sheet name="VON - Vedlejší a ostatní 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'E.2. 1.1 - Oprava veřejný...'!$C$102:$K$464</definedName>
    <definedName name="_xlnm.Print_Area" localSheetId="1">'E.2. 1.1 - Oprava veřejný...'!$C$4:$J$39,'E.2. 1.1 - Oprava veřejný...'!$C$45:$J$84,'E.2. 1.1 - Oprava veřejný...'!$C$90:$K$464</definedName>
    <definedName name="_xlnm.Print_Titles" localSheetId="1">'E.2. 1.1 - Oprava veřejný...'!$102:$102</definedName>
    <definedName name="_xlnm._FilterDatabase" localSheetId="2" hidden="1">'E.2. 6 - Zdravotně techni...'!$C$88:$K$360</definedName>
    <definedName name="_xlnm.Print_Area" localSheetId="2">'E.2. 6 - Zdravotně techni...'!$C$4:$J$39,'E.2. 6 - Zdravotně techni...'!$C$45:$J$70,'E.2. 6 - Zdravotně techni...'!$C$76:$K$360</definedName>
    <definedName name="_xlnm.Print_Titles" localSheetId="2">'E.2. 6 - Zdravotně techni...'!$88:$88</definedName>
    <definedName name="_xlnm._FilterDatabase" localSheetId="3" hidden="1">'E.2. 7 - Vytápění'!$C$89:$K$173</definedName>
    <definedName name="_xlnm.Print_Area" localSheetId="3">'E.2. 7 - Vytápění'!$C$4:$J$39,'E.2. 7 - Vytápění'!$C$45:$J$71,'E.2. 7 - Vytápění'!$C$77:$K$173</definedName>
    <definedName name="_xlnm.Print_Titles" localSheetId="3">'E.2. 7 - Vytápění'!$89:$89</definedName>
    <definedName name="_xlnm._FilterDatabase" localSheetId="4" hidden="1">'E.2. 8 - Vzduchotechnická...'!$C$83:$K$123</definedName>
    <definedName name="_xlnm.Print_Area" localSheetId="4">'E.2. 8 - Vzduchotechnická...'!$C$4:$J$39,'E.2. 8 - Vzduchotechnická...'!$C$45:$J$65,'E.2. 8 - Vzduchotechnická...'!$C$71:$K$123</definedName>
    <definedName name="_xlnm.Print_Titles" localSheetId="4">'E.2. 8 - Vzduchotechnická...'!$83:$83</definedName>
    <definedName name="_xlnm._FilterDatabase" localSheetId="5" hidden="1">'E.2.10 - Umělé osvětlení ...'!$C$84:$K$160</definedName>
    <definedName name="_xlnm.Print_Area" localSheetId="5">'E.2.10 - Umělé osvětlení ...'!$C$4:$J$39,'E.2.10 - Umělé osvětlení ...'!$C$45:$J$66,'E.2.10 - Umělé osvětlení ...'!$C$72:$K$160</definedName>
    <definedName name="_xlnm.Print_Titles" localSheetId="5">'E.2.10 - Umělé osvětlení ...'!$84:$84</definedName>
    <definedName name="_xlnm._FilterDatabase" localSheetId="6" hidden="1">'E.2.13 - Vnitřní vybavení...'!$C$79:$K$108</definedName>
    <definedName name="_xlnm.Print_Area" localSheetId="6">'E.2.13 - Vnitřní vybavení...'!$C$4:$J$39,'E.2.13 - Vnitřní vybavení...'!$C$45:$J$61,'E.2.13 - Vnitřní vybavení...'!$C$67:$K$108</definedName>
    <definedName name="_xlnm.Print_Titles" localSheetId="6">'E.2.13 - Vnitřní vybavení...'!$79:$79</definedName>
    <definedName name="_xlnm._FilterDatabase" localSheetId="7" hidden="1">'VON - Vedlejší a ostatní ...'!$C$80:$K$86</definedName>
    <definedName name="_xlnm.Print_Area" localSheetId="7">'VON - Vedlejší a ostatní ...'!$C$4:$J$39,'VON - Vedlejší a ostatní ...'!$C$45:$J$62,'VON - Vedlejší a ostatní ...'!$C$68:$K$86</definedName>
    <definedName name="_xlnm.Print_Titles" localSheetId="7">'VON - Vedlejší a ostatní ...'!$80:$80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84"/>
  <c r="BH84"/>
  <c r="BG84"/>
  <c r="BF84"/>
  <c r="T84"/>
  <c r="T83"/>
  <c r="T82"/>
  <c r="T81"/>
  <c r="R84"/>
  <c r="R83"/>
  <c r="R82"/>
  <c r="R81"/>
  <c r="P84"/>
  <c r="P83"/>
  <c r="P82"/>
  <c r="P81"/>
  <c i="1" r="AU61"/>
  <c i="8" r="J78"/>
  <c r="J77"/>
  <c r="F77"/>
  <c r="F75"/>
  <c r="E73"/>
  <c r="J55"/>
  <c r="J54"/>
  <c r="F54"/>
  <c r="F52"/>
  <c r="E50"/>
  <c r="J18"/>
  <c r="E18"/>
  <c r="F78"/>
  <c r="J17"/>
  <c r="J12"/>
  <c r="J75"/>
  <c r="E7"/>
  <c r="E48"/>
  <c i="7" r="J37"/>
  <c r="J36"/>
  <c i="1" r="AY60"/>
  <c i="7" r="J35"/>
  <c i="1" r="AX60"/>
  <c i="7"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6" r="J37"/>
  <c r="J36"/>
  <c i="1" r="AY59"/>
  <c i="6" r="J35"/>
  <c i="1" r="AX59"/>
  <c i="6"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5" r="J37"/>
  <c r="J36"/>
  <c i="1" r="AY58"/>
  <c i="5" r="J35"/>
  <c i="1" r="AX58"/>
  <c i="5"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4" r="J37"/>
  <c r="J36"/>
  <c i="1" r="AY57"/>
  <c i="4" r="J35"/>
  <c i="1" r="AX57"/>
  <c i="4"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3"/>
  <c r="BH93"/>
  <c r="BG93"/>
  <c r="BF93"/>
  <c r="T93"/>
  <c r="T92"/>
  <c r="R93"/>
  <c r="R92"/>
  <c r="P93"/>
  <c r="P92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3" r="J37"/>
  <c r="J36"/>
  <c i="1" r="AY56"/>
  <c i="3" r="J35"/>
  <c i="1" r="AX56"/>
  <c i="3"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6"/>
  <c r="BH336"/>
  <c r="BG336"/>
  <c r="BF336"/>
  <c r="T336"/>
  <c r="R336"/>
  <c r="P336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T120"/>
  <c r="R121"/>
  <c r="R120"/>
  <c r="P121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3"/>
  <c r="BH103"/>
  <c r="BG103"/>
  <c r="BF103"/>
  <c r="T103"/>
  <c r="R103"/>
  <c r="P103"/>
  <c r="BI100"/>
  <c r="BH100"/>
  <c r="BG100"/>
  <c r="BF100"/>
  <c r="T100"/>
  <c r="R100"/>
  <c r="P100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2" r="J37"/>
  <c r="J36"/>
  <c i="1" r="AY55"/>
  <c i="2" r="J35"/>
  <c i="1" r="AX55"/>
  <c i="2" r="BI463"/>
  <c r="BH463"/>
  <c r="BG463"/>
  <c r="BF463"/>
  <c r="T463"/>
  <c r="R463"/>
  <c r="P463"/>
  <c r="BI457"/>
  <c r="BH457"/>
  <c r="BG457"/>
  <c r="BF457"/>
  <c r="T457"/>
  <c r="R457"/>
  <c r="P457"/>
  <c r="BI452"/>
  <c r="BH452"/>
  <c r="BG452"/>
  <c r="BF452"/>
  <c r="T452"/>
  <c r="T451"/>
  <c r="R452"/>
  <c r="R451"/>
  <c r="P452"/>
  <c r="P451"/>
  <c r="BI447"/>
  <c r="BH447"/>
  <c r="BG447"/>
  <c r="BF447"/>
  <c r="T447"/>
  <c r="R447"/>
  <c r="P447"/>
  <c r="BI440"/>
  <c r="BH440"/>
  <c r="BG440"/>
  <c r="BF440"/>
  <c r="T440"/>
  <c r="R440"/>
  <c r="P440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4"/>
  <c r="BH214"/>
  <c r="BG214"/>
  <c r="BF214"/>
  <c r="T214"/>
  <c r="R214"/>
  <c r="P214"/>
  <c r="BI210"/>
  <c r="BH210"/>
  <c r="BG210"/>
  <c r="BF210"/>
  <c r="T210"/>
  <c r="R210"/>
  <c r="P210"/>
  <c r="BI197"/>
  <c r="BH197"/>
  <c r="BG197"/>
  <c r="BF197"/>
  <c r="T197"/>
  <c r="T196"/>
  <c r="R197"/>
  <c r="R196"/>
  <c r="P197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77"/>
  <c r="BH177"/>
  <c r="BG177"/>
  <c r="BF177"/>
  <c r="T177"/>
  <c r="R177"/>
  <c r="P177"/>
  <c r="BI172"/>
  <c r="BH172"/>
  <c r="BG172"/>
  <c r="BF172"/>
  <c r="T172"/>
  <c r="R172"/>
  <c r="P172"/>
  <c r="BI163"/>
  <c r="BH163"/>
  <c r="BG163"/>
  <c r="BF163"/>
  <c r="T163"/>
  <c r="R163"/>
  <c r="P163"/>
  <c r="BI150"/>
  <c r="BH150"/>
  <c r="BG150"/>
  <c r="BF150"/>
  <c r="T150"/>
  <c r="R150"/>
  <c r="P150"/>
  <c r="BI146"/>
  <c r="BH146"/>
  <c r="BG146"/>
  <c r="BF146"/>
  <c r="T146"/>
  <c r="R146"/>
  <c r="P146"/>
  <c r="BI137"/>
  <c r="BH137"/>
  <c r="BG137"/>
  <c r="BF137"/>
  <c r="T137"/>
  <c r="R137"/>
  <c r="P137"/>
  <c r="BI133"/>
  <c r="BH133"/>
  <c r="BG133"/>
  <c r="BF133"/>
  <c r="T133"/>
  <c r="R133"/>
  <c r="P133"/>
  <c r="BI126"/>
  <c r="BH126"/>
  <c r="BG126"/>
  <c r="BF126"/>
  <c r="T126"/>
  <c r="R126"/>
  <c r="P126"/>
  <c r="BI122"/>
  <c r="BH122"/>
  <c r="BG122"/>
  <c r="BF122"/>
  <c r="T122"/>
  <c r="R122"/>
  <c r="P122"/>
  <c r="BI116"/>
  <c r="BH116"/>
  <c r="BG116"/>
  <c r="BF116"/>
  <c r="T116"/>
  <c r="R116"/>
  <c r="R106"/>
  <c r="P116"/>
  <c r="BI111"/>
  <c r="BH111"/>
  <c r="BG111"/>
  <c r="BF111"/>
  <c r="T111"/>
  <c r="R111"/>
  <c r="P111"/>
  <c r="BI107"/>
  <c r="BH107"/>
  <c r="BG107"/>
  <c r="BF107"/>
  <c r="T107"/>
  <c r="R107"/>
  <c r="P107"/>
  <c r="J100"/>
  <c r="J99"/>
  <c r="F99"/>
  <c r="F97"/>
  <c r="E95"/>
  <c r="J55"/>
  <c r="J54"/>
  <c r="F54"/>
  <c r="F52"/>
  <c r="E50"/>
  <c r="J18"/>
  <c r="E18"/>
  <c r="F55"/>
  <c r="J17"/>
  <c r="J12"/>
  <c r="J97"/>
  <c r="E7"/>
  <c r="E93"/>
  <c i="1" r="L50"/>
  <c r="AM50"/>
  <c r="AM49"/>
  <c r="L49"/>
  <c r="AM47"/>
  <c r="L47"/>
  <c r="L45"/>
  <c r="L44"/>
  <c i="2" r="J385"/>
  <c r="BK271"/>
  <c i="3" r="J175"/>
  <c r="J347"/>
  <c i="4" r="J170"/>
  <c i="5" r="BK109"/>
  <c i="6" r="BK151"/>
  <c r="J157"/>
  <c r="BK121"/>
  <c r="BK154"/>
  <c i="7" r="BK103"/>
  <c i="2" r="J412"/>
  <c r="BK337"/>
  <c r="J146"/>
  <c r="BK314"/>
  <c i="3" r="BK125"/>
  <c r="J269"/>
  <c r="BK148"/>
  <c r="J301"/>
  <c r="BK281"/>
  <c i="4" r="BK152"/>
  <c i="5" r="J118"/>
  <c i="2" r="BK423"/>
  <c r="J346"/>
  <c r="BK305"/>
  <c i="3" r="J281"/>
  <c r="BK199"/>
  <c i="6" r="J117"/>
  <c i="7" r="J94"/>
  <c i="3" r="J296"/>
  <c i="2" r="BK403"/>
  <c r="BK463"/>
  <c r="BK324"/>
  <c r="BK334"/>
  <c i="3" r="J115"/>
  <c r="BK279"/>
  <c r="BK158"/>
  <c r="J158"/>
  <c i="4" r="BK116"/>
  <c i="5" r="BK102"/>
  <c i="6" r="J106"/>
  <c r="J155"/>
  <c r="BK101"/>
  <c r="BK119"/>
  <c i="8" r="F36"/>
  <c i="1" r="BC61"/>
  <c i="2" r="J351"/>
  <c i="3" r="BK138"/>
  <c r="BK291"/>
  <c i="2" r="J403"/>
  <c r="J172"/>
  <c i="3" r="J217"/>
  <c r="J121"/>
  <c r="J279"/>
  <c i="4" r="BK170"/>
  <c i="5" r="BK107"/>
  <c i="6" r="J92"/>
  <c r="BK132"/>
  <c r="BK94"/>
  <c r="J112"/>
  <c i="7" r="J91"/>
  <c i="2" r="BK415"/>
  <c r="J415"/>
  <c r="BK447"/>
  <c i="3" r="BK153"/>
  <c i="2" r="BK378"/>
  <c r="BK321"/>
  <c r="J457"/>
  <c r="BK187"/>
  <c i="3" r="J359"/>
  <c r="BK301"/>
  <c r="J337"/>
  <c i="6" r="J142"/>
  <c i="8" r="J84"/>
  <c i="2" r="J111"/>
  <c r="J344"/>
  <c r="BK412"/>
  <c r="BK172"/>
  <c i="3" r="J291"/>
  <c i="5" r="BK87"/>
  <c i="6" r="BK141"/>
  <c r="J135"/>
  <c r="J100"/>
  <c r="BK138"/>
  <c i="3" r="J274"/>
  <c r="J227"/>
  <c r="BK209"/>
  <c r="J128"/>
  <c i="2" r="BK177"/>
  <c i="3" r="J204"/>
  <c i="5" r="J90"/>
  <c i="6" r="BK147"/>
  <c i="4" r="J157"/>
  <c i="6" r="J132"/>
  <c r="J115"/>
  <c i="2" r="J305"/>
  <c i="3" r="BK244"/>
  <c i="6" r="BK117"/>
  <c i="2" r="J331"/>
  <c i="3" r="J177"/>
  <c r="BK269"/>
  <c i="6" r="BK91"/>
  <c i="2" r="J363"/>
  <c i="3" r="J306"/>
  <c r="BK212"/>
  <c i="4" r="J93"/>
  <c i="6" r="BK134"/>
  <c i="2" r="BK355"/>
  <c r="J337"/>
  <c r="J150"/>
  <c r="BK253"/>
  <c i="3" r="J118"/>
  <c i="2" r="J463"/>
  <c i="3" r="J344"/>
  <c i="6" r="BK131"/>
  <c i="8" r="F37"/>
  <c i="1" r="BD61"/>
  <c i="2" r="J355"/>
  <c i="3" r="BK259"/>
  <c i="4" r="BK144"/>
  <c i="6" r="BK92"/>
  <c r="BK106"/>
  <c i="2" r="J407"/>
  <c r="BK296"/>
  <c r="BK331"/>
  <c i="3" r="J254"/>
  <c r="J153"/>
  <c i="4" r="BK139"/>
  <c i="6" r="J94"/>
  <c r="BK128"/>
  <c r="BK149"/>
  <c i="2" r="BK389"/>
  <c r="BK146"/>
  <c i="3" r="BK274"/>
  <c r="J353"/>
  <c i="8" r="J34"/>
  <c i="1" r="AW61"/>
  <c i="3" r="J113"/>
  <c r="BK179"/>
  <c i="4" r="BK99"/>
  <c i="6" r="J119"/>
  <c r="J88"/>
  <c i="2" r="J240"/>
  <c r="BK399"/>
  <c r="J107"/>
  <c r="BK122"/>
  <c i="3" r="BK344"/>
  <c r="BK143"/>
  <c i="4" r="BK149"/>
  <c i="3" r="BK227"/>
  <c i="2" r="J287"/>
  <c r="J187"/>
  <c i="3" r="J179"/>
  <c i="6" r="BK156"/>
  <c r="BK103"/>
  <c i="7" r="J100"/>
  <c i="3" r="BK342"/>
  <c r="J173"/>
  <c i="2" r="BK376"/>
  <c r="BK457"/>
  <c i="3" r="BK266"/>
  <c i="4" r="BK167"/>
  <c r="BK93"/>
  <c i="6" r="J134"/>
  <c r="J103"/>
  <c r="BK115"/>
  <c r="J133"/>
  <c i="2" r="BK264"/>
  <c r="J372"/>
  <c r="BK193"/>
  <c r="J177"/>
  <c r="BK308"/>
  <c i="3" r="J330"/>
  <c r="J222"/>
  <c r="BK239"/>
  <c r="J138"/>
  <c i="4" r="J116"/>
  <c i="5" r="J107"/>
  <c i="6" r="J130"/>
  <c r="BK145"/>
  <c r="BK140"/>
  <c r="J156"/>
  <c r="J102"/>
  <c r="BK135"/>
  <c i="7" r="BK100"/>
  <c i="2" r="BK363"/>
  <c r="BK235"/>
  <c r="J452"/>
  <c r="BK133"/>
  <c r="BK278"/>
  <c i="3" r="BK353"/>
  <c r="BK336"/>
  <c i="4" r="J139"/>
  <c i="6" r="J105"/>
  <c i="3" r="J184"/>
  <c i="2" r="BK163"/>
  <c r="J308"/>
  <c r="BK230"/>
  <c r="J278"/>
  <c i="3" r="BK249"/>
  <c r="BK217"/>
  <c r="J163"/>
  <c i="4" r="J167"/>
  <c r="J107"/>
  <c i="6" r="J140"/>
  <c r="BK130"/>
  <c r="BK133"/>
  <c r="BK93"/>
  <c i="7" r="J106"/>
  <c i="2" r="J116"/>
  <c r="BK107"/>
  <c i="3" r="J194"/>
  <c i="4" r="J131"/>
  <c i="2" r="BK301"/>
  <c r="J226"/>
  <c i="3" r="J266"/>
  <c r="J325"/>
  <c r="J259"/>
  <c i="4" r="J152"/>
  <c r="J119"/>
  <c i="5" r="J109"/>
  <c i="6" r="BK125"/>
  <c r="BK153"/>
  <c r="J111"/>
  <c r="J96"/>
  <c i="7" r="BK85"/>
  <c i="2" r="J410"/>
  <c r="BK267"/>
  <c r="J381"/>
  <c r="J267"/>
  <c i="3" r="BK173"/>
  <c i="2" r="J312"/>
  <c r="BK407"/>
  <c r="J137"/>
  <c i="3" r="BK128"/>
  <c r="J212"/>
  <c r="BK222"/>
  <c r="J249"/>
  <c i="4" r="J136"/>
  <c i="7" r="BK97"/>
  <c i="2" r="J190"/>
  <c r="BK433"/>
  <c r="J230"/>
  <c i="3" r="BK175"/>
  <c r="J229"/>
  <c i="5" r="J123"/>
  <c i="6" r="BK98"/>
  <c r="BK123"/>
  <c r="BK90"/>
  <c i="3" r="BK194"/>
  <c r="BK359"/>
  <c r="BK347"/>
  <c i="4" r="BK122"/>
  <c i="2" r="BK240"/>
  <c i="4" r="BK131"/>
  <c i="6" r="J108"/>
  <c r="BK88"/>
  <c i="3" r="J336"/>
  <c i="2" r="BK111"/>
  <c r="BK385"/>
  <c i="3" r="BK320"/>
  <c i="4" r="J126"/>
  <c i="6" r="J98"/>
  <c r="BK142"/>
  <c i="2" r="J258"/>
  <c i="3" r="BK311"/>
  <c i="2" r="J301"/>
  <c i="3" r="BK121"/>
  <c r="BK254"/>
  <c i="4" r="J161"/>
  <c i="6" r="BK96"/>
  <c r="BK122"/>
  <c i="2" r="BK367"/>
  <c r="BK287"/>
  <c r="J447"/>
  <c i="3" r="BK168"/>
  <c r="J100"/>
  <c i="2" r="BK260"/>
  <c i="5" r="J95"/>
  <c i="6" r="J109"/>
  <c r="J159"/>
  <c i="7" r="J85"/>
  <c i="3" r="BK296"/>
  <c i="4" r="J149"/>
  <c i="2" r="J428"/>
  <c i="4" r="J144"/>
  <c i="6" r="J129"/>
  <c i="8" r="F34"/>
  <c i="3" r="BK184"/>
  <c i="6" r="J123"/>
  <c r="J145"/>
  <c i="7" r="BK106"/>
  <c i="2" r="J348"/>
  <c r="J282"/>
  <c i="4" r="J164"/>
  <c i="3" r="J320"/>
  <c i="2" r="J271"/>
  <c r="J440"/>
  <c i="3" r="BK330"/>
  <c i="2" r="BK440"/>
  <c i="3" r="J133"/>
  <c i="4" r="J112"/>
  <c i="6" r="J153"/>
  <c i="7" r="BK82"/>
  <c i="2" r="BK291"/>
  <c r="BK137"/>
  <c i="3" r="BK229"/>
  <c r="J148"/>
  <c i="4" r="BK112"/>
  <c i="6" r="BK104"/>
  <c r="BK105"/>
  <c r="J101"/>
  <c i="2" r="BK312"/>
  <c r="J419"/>
  <c i="3" r="J209"/>
  <c r="J239"/>
  <c i="6" r="J147"/>
  <c i="2" r="BK258"/>
  <c r="BK226"/>
  <c i="3" r="BK264"/>
  <c r="BK111"/>
  <c i="4" r="BK164"/>
  <c i="6" r="BK137"/>
  <c r="J124"/>
  <c i="2" r="BK392"/>
  <c r="BK150"/>
  <c i="3" r="J103"/>
  <c i="2" r="J389"/>
  <c i="3" r="BK286"/>
  <c r="J170"/>
  <c i="5" r="BK114"/>
  <c i="6" r="BK113"/>
  <c r="BK126"/>
  <c i="2" r="J126"/>
  <c r="BK222"/>
  <c r="BK410"/>
  <c i="1" r="AS54"/>
  <c i="6" r="J93"/>
  <c i="2" r="J264"/>
  <c r="J291"/>
  <c i="3" r="BK170"/>
  <c i="5" r="J100"/>
  <c i="6" r="BK127"/>
  <c r="J126"/>
  <c r="J104"/>
  <c i="3" r="BK189"/>
  <c r="BK177"/>
  <c i="6" r="BK124"/>
  <c i="2" r="J378"/>
  <c r="J133"/>
  <c i="3" r="J244"/>
  <c i="4" r="BK119"/>
  <c i="6" r="BK143"/>
  <c r="J125"/>
  <c i="8" r="F35"/>
  <c i="1" r="BB61"/>
  <c i="3" r="J125"/>
  <c i="2" r="J359"/>
  <c r="BK126"/>
  <c i="3" r="J311"/>
  <c r="BK325"/>
  <c i="6" r="BK109"/>
  <c i="7" r="BK91"/>
  <c i="2" r="J210"/>
  <c r="BK346"/>
  <c i="3" r="J355"/>
  <c i="5" r="BK100"/>
  <c i="6" r="J136"/>
  <c i="2" r="BK372"/>
  <c r="BK116"/>
  <c r="J324"/>
  <c i="3" r="BK357"/>
  <c i="2" r="BK419"/>
  <c i="4" r="BK157"/>
  <c i="6" r="J151"/>
  <c i="3" r="J313"/>
  <c i="4" r="J114"/>
  <c i="2" r="J399"/>
  <c i="5" r="BK118"/>
  <c i="6" r="J127"/>
  <c i="2" r="J392"/>
  <c i="3" r="J264"/>
  <c i="4" r="J122"/>
  <c i="5" r="BK90"/>
  <c i="6" r="J154"/>
  <c i="7" r="BK88"/>
  <c i="2" r="BK344"/>
  <c i="3" r="BK204"/>
  <c r="BK234"/>
  <c r="BK313"/>
  <c r="BK352"/>
  <c i="6" r="J122"/>
  <c r="BK157"/>
  <c i="2" r="BK348"/>
  <c r="BK381"/>
  <c r="J193"/>
  <c i="3" r="J315"/>
  <c r="J92"/>
  <c i="2" r="J253"/>
  <c r="J284"/>
  <c i="4" r="BK161"/>
  <c i="6" r="J138"/>
  <c r="J113"/>
  <c i="7" r="J88"/>
  <c i="3" r="BK133"/>
  <c i="4" r="BK107"/>
  <c i="2" r="J222"/>
  <c r="J314"/>
  <c i="3" r="BK163"/>
  <c i="5" r="J114"/>
  <c i="6" r="BK108"/>
  <c i="7" r="J103"/>
  <c i="2" r="J433"/>
  <c r="J321"/>
  <c i="3" r="J168"/>
  <c r="J352"/>
  <c i="4" r="J99"/>
  <c i="5" r="BK123"/>
  <c i="6" r="J121"/>
  <c r="J91"/>
  <c i="2" r="BK452"/>
  <c r="BK190"/>
  <c r="BK214"/>
  <c i="3" r="BK92"/>
  <c r="J111"/>
  <c r="J286"/>
  <c i="2" r="BK359"/>
  <c r="J197"/>
  <c r="BK282"/>
  <c i="3" r="J234"/>
  <c r="BK113"/>
  <c i="5" r="BK95"/>
  <c i="6" r="J128"/>
  <c r="BK102"/>
  <c i="2" r="BK428"/>
  <c r="BK284"/>
  <c r="J235"/>
  <c i="3" r="J331"/>
  <c r="J189"/>
  <c i="4" r="BK114"/>
  <c i="6" r="J137"/>
  <c r="J90"/>
  <c r="BK129"/>
  <c i="7" r="J97"/>
  <c i="2" r="J122"/>
  <c i="3" r="BK118"/>
  <c i="2" r="J317"/>
  <c i="3" r="J199"/>
  <c r="BK100"/>
  <c i="6" r="BK111"/>
  <c i="2" r="BK317"/>
  <c r="J163"/>
  <c i="4" r="BK126"/>
  <c i="6" r="BK100"/>
  <c r="BK155"/>
  <c i="3" r="J342"/>
  <c r="BK355"/>
  <c i="2" r="J367"/>
  <c i="5" r="J87"/>
  <c i="6" r="J149"/>
  <c i="7" r="J82"/>
  <c i="2" r="J334"/>
  <c r="BK245"/>
  <c i="3" r="BK337"/>
  <c i="4" r="BK136"/>
  <c i="5" r="J102"/>
  <c i="6" r="BK159"/>
  <c r="BK112"/>
  <c i="8" r="BK84"/>
  <c i="2" r="J376"/>
  <c r="J249"/>
  <c i="3" r="J357"/>
  <c r="BK103"/>
  <c i="2" r="J296"/>
  <c r="BK197"/>
  <c i="3" r="J143"/>
  <c i="4" r="BK102"/>
  <c i="6" r="J131"/>
  <c i="7" r="BK94"/>
  <c i="2" r="J245"/>
  <c r="BK210"/>
  <c r="BK351"/>
  <c i="3" r="BK315"/>
  <c r="BK331"/>
  <c i="4" r="J102"/>
  <c i="6" r="BK136"/>
  <c r="J143"/>
  <c i="2" r="J260"/>
  <c r="BK249"/>
  <c i="3" r="BK306"/>
  <c i="2" r="J423"/>
  <c r="J214"/>
  <c i="3" r="BK115"/>
  <c i="6" r="J141"/>
  <c i="2" l="1" r="T106"/>
  <c r="P106"/>
  <c r="T162"/>
  <c r="T209"/>
  <c r="T270"/>
  <c r="T350"/>
  <c i="3" r="BK172"/>
  <c r="J172"/>
  <c r="J67"/>
  <c i="5" r="P94"/>
  <c r="P93"/>
  <c i="3" r="T124"/>
  <c i="4" r="R98"/>
  <c r="R125"/>
  <c r="T151"/>
  <c i="2" r="BK121"/>
  <c r="J121"/>
  <c r="J63"/>
  <c r="R162"/>
  <c r="T186"/>
  <c r="BK209"/>
  <c r="J209"/>
  <c r="J70"/>
  <c r="R257"/>
  <c r="P270"/>
  <c r="BK316"/>
  <c r="J316"/>
  <c r="J77"/>
  <c r="R380"/>
  <c r="P427"/>
  <c i="3" r="BK110"/>
  <c r="J110"/>
  <c r="J63"/>
  <c r="R110"/>
  <c r="R268"/>
  <c i="4" r="T98"/>
  <c r="P125"/>
  <c r="R138"/>
  <c r="R163"/>
  <c i="5" r="P86"/>
  <c r="P85"/>
  <c r="R117"/>
  <c i="2" r="R132"/>
  <c r="R131"/>
  <c r="R221"/>
  <c r="P316"/>
  <c r="BK380"/>
  <c r="J380"/>
  <c r="J79"/>
  <c r="T414"/>
  <c r="P456"/>
  <c i="3" r="T99"/>
  <c r="P110"/>
  <c r="T110"/>
  <c r="BK268"/>
  <c r="J268"/>
  <c r="J68"/>
  <c r="T346"/>
  <c i="4" r="BK98"/>
  <c r="J98"/>
  <c r="J62"/>
  <c r="BK125"/>
  <c r="J125"/>
  <c r="J66"/>
  <c r="R151"/>
  <c i="5" r="T86"/>
  <c r="T85"/>
  <c i="6" r="BK87"/>
  <c r="R114"/>
  <c r="T146"/>
  <c i="2" r="BK132"/>
  <c r="R186"/>
  <c r="P257"/>
  <c r="R270"/>
  <c r="T316"/>
  <c r="BK414"/>
  <c r="J414"/>
  <c r="J80"/>
  <c r="R456"/>
  <c i="3" r="BK124"/>
  <c r="T268"/>
  <c i="4" r="P98"/>
  <c r="T125"/>
  <c r="T124"/>
  <c r="T138"/>
  <c r="T163"/>
  <c i="5" r="R94"/>
  <c r="R93"/>
  <c i="6" r="R87"/>
  <c r="BK139"/>
  <c r="J139"/>
  <c r="J63"/>
  <c r="P146"/>
  <c i="7" r="BK81"/>
  <c r="J81"/>
  <c r="J60"/>
  <c i="3" r="P99"/>
  <c r="P90"/>
  <c r="T172"/>
  <c r="T123"/>
  <c r="P346"/>
  <c i="4" r="T111"/>
  <c r="P138"/>
  <c r="BK163"/>
  <c r="J163"/>
  <c r="J69"/>
  <c i="5" r="T94"/>
  <c r="T93"/>
  <c i="6" r="P114"/>
  <c r="R139"/>
  <c i="2" r="T132"/>
  <c r="T131"/>
  <c r="T221"/>
  <c r="P286"/>
  <c r="R350"/>
  <c r="P414"/>
  <c r="BK456"/>
  <c r="J456"/>
  <c r="J83"/>
  <c i="3" r="BK99"/>
  <c r="J99"/>
  <c r="J62"/>
  <c r="P172"/>
  <c r="R346"/>
  <c i="4" r="R111"/>
  <c r="BK138"/>
  <c r="J138"/>
  <c r="J67"/>
  <c r="P163"/>
  <c i="5" r="BK94"/>
  <c r="BK93"/>
  <c r="J93"/>
  <c r="J62"/>
  <c r="T117"/>
  <c i="6" r="P87"/>
  <c r="P86"/>
  <c r="P85"/>
  <c i="1" r="AU59"/>
  <c i="6" r="P139"/>
  <c i="7" r="R81"/>
  <c r="R80"/>
  <c i="2" r="P121"/>
  <c r="P105"/>
  <c r="BK162"/>
  <c r="J162"/>
  <c r="J66"/>
  <c r="P221"/>
  <c r="BK270"/>
  <c r="R316"/>
  <c r="T380"/>
  <c r="R427"/>
  <c i="3" r="R124"/>
  <c i="4" r="P151"/>
  <c i="6" r="T114"/>
  <c r="R146"/>
  <c i="2" r="P132"/>
  <c r="BK221"/>
  <c r="J221"/>
  <c r="J71"/>
  <c r="T286"/>
  <c r="P380"/>
  <c r="BK427"/>
  <c r="J427"/>
  <c r="J81"/>
  <c r="T456"/>
  <c i="3" r="R99"/>
  <c r="R90"/>
  <c r="P124"/>
  <c r="P268"/>
  <c i="4" r="BK111"/>
  <c r="J111"/>
  <c r="J63"/>
  <c i="5" r="BK86"/>
  <c r="J86"/>
  <c r="J61"/>
  <c r="BK117"/>
  <c r="J117"/>
  <c r="J64"/>
  <c i="6" r="T87"/>
  <c r="BK146"/>
  <c r="J146"/>
  <c r="J64"/>
  <c i="7" r="P81"/>
  <c r="P80"/>
  <c i="1" r="AU60"/>
  <c i="2" r="T121"/>
  <c r="T105"/>
  <c r="P186"/>
  <c r="BK257"/>
  <c r="J257"/>
  <c r="J72"/>
  <c r="R286"/>
  <c r="P350"/>
  <c r="R414"/>
  <c i="3" r="R172"/>
  <c r="R123"/>
  <c r="BK346"/>
  <c r="J346"/>
  <c r="J69"/>
  <c i="4" r="P111"/>
  <c r="BK151"/>
  <c r="J151"/>
  <c r="J68"/>
  <c i="6" r="BK114"/>
  <c r="J114"/>
  <c r="J62"/>
  <c r="T139"/>
  <c i="2" r="BK186"/>
  <c r="R209"/>
  <c i="5" r="R86"/>
  <c r="R85"/>
  <c r="P117"/>
  <c i="7" r="T81"/>
  <c r="T80"/>
  <c i="2" r="R121"/>
  <c r="R105"/>
  <c r="P162"/>
  <c r="P209"/>
  <c r="T257"/>
  <c r="BK286"/>
  <c r="J286"/>
  <c r="J76"/>
  <c r="BK350"/>
  <c r="J350"/>
  <c r="J78"/>
  <c r="T427"/>
  <c i="3" r="BK91"/>
  <c r="J91"/>
  <c r="J61"/>
  <c i="2" r="BK451"/>
  <c r="J451"/>
  <c r="J82"/>
  <c i="3" r="BK120"/>
  <c r="J120"/>
  <c r="J64"/>
  <c i="4" r="BK92"/>
  <c r="J92"/>
  <c r="J61"/>
  <c i="6" r="BK158"/>
  <c r="J158"/>
  <c r="J65"/>
  <c i="2" r="BK106"/>
  <c r="J106"/>
  <c r="J62"/>
  <c r="BK266"/>
  <c r="J266"/>
  <c r="J73"/>
  <c i="4" r="BK121"/>
  <c r="J121"/>
  <c r="J64"/>
  <c r="BK169"/>
  <c r="J169"/>
  <c r="J70"/>
  <c i="2" r="BK196"/>
  <c r="J196"/>
  <c r="J69"/>
  <c i="8" r="BK83"/>
  <c r="BK82"/>
  <c r="J82"/>
  <c r="J60"/>
  <c r="F55"/>
  <c r="J52"/>
  <c r="E71"/>
  <c r="BE84"/>
  <c i="1" r="BA61"/>
  <c i="6" r="J87"/>
  <c r="J61"/>
  <c i="7" r="E48"/>
  <c r="J52"/>
  <c r="BE85"/>
  <c r="F77"/>
  <c r="BE88"/>
  <c r="BE97"/>
  <c r="BE106"/>
  <c r="BE91"/>
  <c r="BE94"/>
  <c r="BE100"/>
  <c r="BE103"/>
  <c r="BE82"/>
  <c i="5" r="R84"/>
  <c i="6" r="BE130"/>
  <c r="BE131"/>
  <c r="BE138"/>
  <c r="BE143"/>
  <c r="BE145"/>
  <c r="BE157"/>
  <c r="BE124"/>
  <c r="BE125"/>
  <c r="BE128"/>
  <c r="BE151"/>
  <c r="BE156"/>
  <c r="E75"/>
  <c r="F82"/>
  <c r="BE90"/>
  <c r="BE100"/>
  <c r="BE104"/>
  <c r="BE108"/>
  <c r="BE119"/>
  <c r="BE123"/>
  <c r="BE126"/>
  <c r="BE129"/>
  <c r="BE137"/>
  <c r="BE141"/>
  <c i="5" r="BK85"/>
  <c r="J85"/>
  <c r="J60"/>
  <c i="6" r="BE92"/>
  <c r="BE98"/>
  <c r="BE113"/>
  <c r="BE117"/>
  <c r="BE154"/>
  <c r="J52"/>
  <c r="BE93"/>
  <c r="BE112"/>
  <c r="BE134"/>
  <c r="BE155"/>
  <c i="5" r="J94"/>
  <c r="J63"/>
  <c i="6" r="BE106"/>
  <c r="BE140"/>
  <c r="BE147"/>
  <c r="BE153"/>
  <c r="BE91"/>
  <c r="BE101"/>
  <c r="BE136"/>
  <c r="BE149"/>
  <c r="BE159"/>
  <c r="BE96"/>
  <c r="BE109"/>
  <c r="BE115"/>
  <c r="BE121"/>
  <c r="BE88"/>
  <c r="BE94"/>
  <c r="BE102"/>
  <c r="BE103"/>
  <c r="BE105"/>
  <c r="BE111"/>
  <c r="BE122"/>
  <c r="BE132"/>
  <c r="BE135"/>
  <c r="BE127"/>
  <c r="BE133"/>
  <c r="BE142"/>
  <c i="4" r="BK124"/>
  <c r="J124"/>
  <c r="J65"/>
  <c i="5" r="BE114"/>
  <c r="BE100"/>
  <c r="BE102"/>
  <c r="BE107"/>
  <c r="F55"/>
  <c r="BE95"/>
  <c r="BE123"/>
  <c r="J78"/>
  <c i="4" r="BK91"/>
  <c r="BK90"/>
  <c r="J90"/>
  <c r="J59"/>
  <c i="5" r="BE87"/>
  <c r="BE109"/>
  <c r="E74"/>
  <c r="BE90"/>
  <c r="BE118"/>
  <c i="4" r="BE102"/>
  <c i="3" r="J124"/>
  <c r="J66"/>
  <c i="4" r="BE114"/>
  <c r="BE136"/>
  <c r="BE167"/>
  <c r="BE170"/>
  <c r="E80"/>
  <c r="BE164"/>
  <c r="BE149"/>
  <c r="BE119"/>
  <c r="BE107"/>
  <c r="BE144"/>
  <c r="J52"/>
  <c r="BE126"/>
  <c r="BE157"/>
  <c r="F87"/>
  <c r="BE139"/>
  <c r="BE152"/>
  <c r="BE112"/>
  <c r="BE131"/>
  <c r="BE93"/>
  <c r="BE99"/>
  <c r="BE161"/>
  <c r="BE116"/>
  <c r="BE122"/>
  <c i="3" r="J83"/>
  <c r="BE125"/>
  <c r="BE133"/>
  <c r="BE153"/>
  <c r="BE170"/>
  <c r="BE217"/>
  <c r="BE249"/>
  <c r="BE286"/>
  <c r="BE347"/>
  <c r="BE352"/>
  <c i="2" r="J270"/>
  <c r="J75"/>
  <c i="3" r="E48"/>
  <c r="BE113"/>
  <c r="BE194"/>
  <c r="BE234"/>
  <c r="BE244"/>
  <c r="BE336"/>
  <c i="2" r="J186"/>
  <c r="J68"/>
  <c i="3" r="BE163"/>
  <c r="BE199"/>
  <c r="BE212"/>
  <c r="BE227"/>
  <c r="BE269"/>
  <c r="BE279"/>
  <c r="BE337"/>
  <c r="BE357"/>
  <c r="BE103"/>
  <c r="BE115"/>
  <c r="BE143"/>
  <c r="BE168"/>
  <c r="BE229"/>
  <c r="BE274"/>
  <c r="BE291"/>
  <c r="BE296"/>
  <c r="BE315"/>
  <c r="BE342"/>
  <c r="BE353"/>
  <c r="BE355"/>
  <c r="BE111"/>
  <c r="BE118"/>
  <c r="BE158"/>
  <c r="BE179"/>
  <c r="BE204"/>
  <c r="BE306"/>
  <c r="BE313"/>
  <c r="BE320"/>
  <c i="2" r="BK105"/>
  <c r="J105"/>
  <c r="J61"/>
  <c r="J132"/>
  <c r="J65"/>
  <c i="3" r="BE175"/>
  <c r="BE177"/>
  <c r="BE184"/>
  <c r="BE209"/>
  <c r="BE222"/>
  <c r="BE259"/>
  <c r="BE325"/>
  <c r="BE330"/>
  <c r="BE100"/>
  <c r="BE266"/>
  <c r="BE301"/>
  <c r="BE359"/>
  <c r="F55"/>
  <c r="BE92"/>
  <c r="BE189"/>
  <c r="BE239"/>
  <c r="BE254"/>
  <c r="BE311"/>
  <c r="BE344"/>
  <c r="BE138"/>
  <c r="BE173"/>
  <c r="BE128"/>
  <c r="BE148"/>
  <c r="BE264"/>
  <c r="BE281"/>
  <c r="BE121"/>
  <c r="BE331"/>
  <c i="2" r="BE172"/>
  <c r="BE197"/>
  <c r="BE133"/>
  <c r="BE240"/>
  <c r="BE324"/>
  <c r="F100"/>
  <c r="BE116"/>
  <c r="BE137"/>
  <c r="BE150"/>
  <c r="BE230"/>
  <c r="BE258"/>
  <c r="BE271"/>
  <c r="BE305"/>
  <c r="BE308"/>
  <c r="BE317"/>
  <c r="BE321"/>
  <c r="BE331"/>
  <c r="BE348"/>
  <c r="BE372"/>
  <c r="BE378"/>
  <c r="BE389"/>
  <c r="BE415"/>
  <c r="BE428"/>
  <c r="BE312"/>
  <c r="BE440"/>
  <c r="E48"/>
  <c r="BE122"/>
  <c r="BE126"/>
  <c r="BE163"/>
  <c r="BE190"/>
  <c r="BE287"/>
  <c r="BE367"/>
  <c r="BE457"/>
  <c r="BE222"/>
  <c r="BE235"/>
  <c r="BE260"/>
  <c r="BE264"/>
  <c r="BE267"/>
  <c r="BE278"/>
  <c r="BE301"/>
  <c r="BE376"/>
  <c r="BE407"/>
  <c r="BE463"/>
  <c r="BE146"/>
  <c r="BE187"/>
  <c r="BE291"/>
  <c r="BE314"/>
  <c r="BE337"/>
  <c r="BE346"/>
  <c r="BE351"/>
  <c r="BE363"/>
  <c r="BE410"/>
  <c r="BE193"/>
  <c r="BE226"/>
  <c r="BE253"/>
  <c r="BE282"/>
  <c r="BE399"/>
  <c r="BE403"/>
  <c r="BE419"/>
  <c r="BE447"/>
  <c r="BE452"/>
  <c r="J52"/>
  <c r="BE214"/>
  <c r="BE245"/>
  <c r="BE284"/>
  <c r="BE334"/>
  <c r="BE355"/>
  <c r="BE210"/>
  <c r="BE344"/>
  <c r="BE359"/>
  <c r="BE381"/>
  <c r="BE412"/>
  <c r="BE423"/>
  <c r="BE433"/>
  <c r="BE107"/>
  <c r="BE111"/>
  <c r="BE177"/>
  <c r="BE249"/>
  <c r="BE296"/>
  <c r="BE385"/>
  <c r="BE392"/>
  <c i="6" r="F34"/>
  <c i="1" r="BA59"/>
  <c i="3" r="F36"/>
  <c i="1" r="BC56"/>
  <c i="2" r="F34"/>
  <c i="1" r="BA55"/>
  <c i="7" r="F35"/>
  <c i="1" r="BB60"/>
  <c i="5" r="F36"/>
  <c i="1" r="BC58"/>
  <c i="7" r="F36"/>
  <c i="1" r="BC60"/>
  <c i="5" r="J34"/>
  <c i="1" r="AW58"/>
  <c i="7" r="J34"/>
  <c i="1" r="AW60"/>
  <c i="6" r="F36"/>
  <c i="1" r="BC59"/>
  <c i="4" r="F35"/>
  <c i="1" r="BB57"/>
  <c i="6" r="F35"/>
  <c i="1" r="BB59"/>
  <c i="7" r="F37"/>
  <c i="1" r="BD60"/>
  <c i="8" r="F33"/>
  <c i="1" r="AZ61"/>
  <c i="3" r="F35"/>
  <c i="1" r="BB56"/>
  <c i="2" r="F36"/>
  <c i="1" r="BC55"/>
  <c i="5" r="F34"/>
  <c i="1" r="BA58"/>
  <c i="2" r="F35"/>
  <c i="1" r="BB55"/>
  <c i="4" r="J34"/>
  <c i="1" r="AW57"/>
  <c i="5" r="F37"/>
  <c i="1" r="BD58"/>
  <c i="3" r="J34"/>
  <c i="1" r="AW56"/>
  <c i="7" r="F34"/>
  <c i="1" r="BA60"/>
  <c i="3" r="F37"/>
  <c i="1" r="BD56"/>
  <c i="2" r="F37"/>
  <c i="1" r="BD55"/>
  <c i="4" r="F37"/>
  <c i="1" r="BD57"/>
  <c i="4" r="F34"/>
  <c i="1" r="BA57"/>
  <c i="6" r="J34"/>
  <c i="1" r="AW59"/>
  <c i="4" r="F36"/>
  <c i="1" r="BC57"/>
  <c i="2" r="J34"/>
  <c i="1" r="AW55"/>
  <c i="5" r="F35"/>
  <c i="1" r="BB58"/>
  <c i="6" r="F37"/>
  <c i="1" r="BD59"/>
  <c i="3" r="F34"/>
  <c i="1" r="BA56"/>
  <c i="4" l="1" r="R91"/>
  <c i="2" r="BK185"/>
  <c r="J185"/>
  <c r="J67"/>
  <c i="3" r="P123"/>
  <c r="P89"/>
  <c i="1" r="AU56"/>
  <c i="6" r="R86"/>
  <c r="R85"/>
  <c i="2" r="R269"/>
  <c i="3" r="T90"/>
  <c r="T89"/>
  <c i="4" r="T91"/>
  <c r="T90"/>
  <c i="6" r="T86"/>
  <c r="T85"/>
  <c i="2" r="R185"/>
  <c r="R104"/>
  <c r="R103"/>
  <c i="4" r="P124"/>
  <c r="R124"/>
  <c r="R90"/>
  <c i="6" r="BK86"/>
  <c r="BK85"/>
  <c r="J85"/>
  <c i="2" r="P131"/>
  <c i="5" r="P84"/>
  <c i="1" r="AU58"/>
  <c i="2" r="P185"/>
  <c r="BK131"/>
  <c r="J131"/>
  <c r="J64"/>
  <c r="BK269"/>
  <c r="J269"/>
  <c r="J74"/>
  <c r="P269"/>
  <c i="3" r="R89"/>
  <c i="4" r="P91"/>
  <c r="P90"/>
  <c i="1" r="AU57"/>
  <c i="5" r="T84"/>
  <c i="3" r="BK123"/>
  <c i="2" r="T185"/>
  <c r="T104"/>
  <c r="T103"/>
  <c r="T269"/>
  <c i="7" r="BK80"/>
  <c r="J80"/>
  <c r="J59"/>
  <c i="3" r="BK90"/>
  <c r="J90"/>
  <c r="J60"/>
  <c i="8" r="BK81"/>
  <c r="J81"/>
  <c r="J59"/>
  <c r="J83"/>
  <c r="J61"/>
  <c i="5" r="BK84"/>
  <c r="J84"/>
  <c r="J59"/>
  <c i="4" r="J91"/>
  <c r="J60"/>
  <c i="2" r="BK104"/>
  <c r="BK103"/>
  <c r="J103"/>
  <c i="8" r="J33"/>
  <c i="1" r="AV61"/>
  <c r="AT61"/>
  <c i="7" r="J30"/>
  <c i="1" r="AG60"/>
  <c i="5" r="J33"/>
  <c i="1" r="AV58"/>
  <c r="AT58"/>
  <c r="BB54"/>
  <c r="AX54"/>
  <c i="7" r="F33"/>
  <c i="1" r="AZ60"/>
  <c i="2" r="J33"/>
  <c i="1" r="AV55"/>
  <c r="AT55"/>
  <c i="6" r="J30"/>
  <c i="1" r="AG59"/>
  <c i="3" r="F33"/>
  <c i="1" r="AZ56"/>
  <c i="6" r="F33"/>
  <c i="1" r="AZ59"/>
  <c i="2" r="J30"/>
  <c i="1" r="AG55"/>
  <c i="2" r="F33"/>
  <c i="1" r="AZ55"/>
  <c r="BC54"/>
  <c r="W32"/>
  <c r="BD54"/>
  <c r="W33"/>
  <c r="BA54"/>
  <c r="W30"/>
  <c i="4" r="F33"/>
  <c i="1" r="AZ57"/>
  <c i="4" r="J30"/>
  <c i="1" r="AG57"/>
  <c i="4" r="J33"/>
  <c i="1" r="AV57"/>
  <c r="AT57"/>
  <c i="3" r="J33"/>
  <c i="1" r="AV56"/>
  <c r="AT56"/>
  <c i="6" r="J33"/>
  <c i="1" r="AV59"/>
  <c r="AT59"/>
  <c r="AN59"/>
  <c i="7" r="J33"/>
  <c i="1" r="AV60"/>
  <c r="AT60"/>
  <c i="5" r="F33"/>
  <c i="1" r="AZ58"/>
  <c i="3" l="1" r="BK89"/>
  <c r="J89"/>
  <c i="2" r="P104"/>
  <c r="P103"/>
  <c i="1" r="AU55"/>
  <c i="6" r="J86"/>
  <c r="J60"/>
  <c r="J59"/>
  <c i="3" r="J123"/>
  <c r="J65"/>
  <c i="1" r="AN60"/>
  <c i="7" r="J39"/>
  <c i="6" r="J39"/>
  <c i="1" r="AN57"/>
  <c i="4" r="J39"/>
  <c i="1" r="AN55"/>
  <c i="2" r="J59"/>
  <c r="J104"/>
  <c r="J60"/>
  <c r="J39"/>
  <c i="5" r="J30"/>
  <c i="1" r="AG58"/>
  <c r="AN58"/>
  <c r="AY54"/>
  <c r="AU54"/>
  <c r="AZ54"/>
  <c r="W29"/>
  <c r="AW54"/>
  <c r="AK30"/>
  <c i="8" r="J30"/>
  <c i="1" r="AG61"/>
  <c i="3" r="J30"/>
  <c i="1" r="AG56"/>
  <c r="W31"/>
  <c i="8" l="1" r="J39"/>
  <c i="3" r="J39"/>
  <c r="J59"/>
  <c i="5" r="J39"/>
  <c i="1" r="AN61"/>
  <c r="AN56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<sst xmlns="http://schemas.openxmlformats.org/spreadsheetml/2006/main">
  <si>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</si>
  <si>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</si>
  <si>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</si>
  <si>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</si>
  <si>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</si>
  <si>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{f9b1b23a-9d94-4f7e-9a14-e74da608aaa4}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</si>
  <si>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</si>
  <si>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</si>
  <si>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</si>
  <si>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</si>
  <si>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</si>
  <si>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</si>
  <si>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</si>
  <si>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</si>
  <si>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</si>
  <si>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</si>
  <si>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</si>
  <si>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Háj ve Slezsku ON - oprava veřejných WC</t>
  </si>
  <si>
    <t>KSO:</t>
  </si>
  <si>
    <t/>
  </si>
  <si>
    <t>CC-CZ:</t>
  </si>
  <si>
    <t>Místo:</t>
  </si>
  <si>
    <t xml:space="preserve"> </t>
  </si>
  <si>
    <t>Datum:</t>
  </si>
  <si>
    <t>10. 5. 2021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</si>
  <si>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</si>
  <si>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</si>
  <si>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</si>
  <si>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</si>
  <si>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</si>
  <si>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</si>
  <si>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</si>
  <si>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</si>
  <si>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</si>
  <si>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</si>
  <si>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</si>
  <si>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</si>
  <si>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</si>
  <si>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</si>
  <si>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</si>
  <si>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</si>
  <si>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</si>
  <si>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</si>
  <si>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</si>
  <si>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</si>
  <si>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</si>
  <si>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</si>
  <si>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</si>
  <si>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</si>
  <si>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</si>
  <si>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</si>
  <si>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</si>
  <si>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</si>
  <si>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</si>
  <si>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</si>
  <si>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</si>
  <si>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</si>
  <si>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</si>
  <si>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</si>
  <si>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</si>
  <si>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</si>
  <si>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</si>
  <si>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</si>
  <si>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</si>
  <si>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</si>
  <si>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</si>
  <si>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</si>
  <si>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</si>
  <si>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</si>
  <si>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</si>
  <si>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</si>
  <si>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</si>
  <si>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</si>
  <si>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</si>
  <si>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E.2. 1.1</t>
  </si>
  <si>
    <t>Oprava veřejných WC</t>
  </si>
  <si>
    <t>STA</t>
  </si>
  <si>
    <t>1</t>
  </si>
  <si>
    <t>{e37e5f14-30a1-4320-aaf5-1019e6a9013f}</t>
  </si>
  <si>
    <t>2</t>
  </si>
  <si>
    <t>E.2. 6</t>
  </si>
  <si>
    <t>Zdravotně technické instalace</t>
  </si>
  <si>
    <t>{5b557337-d876-4ff9-967c-0b2582ff390f}</t>
  </si>
  <si>
    <t>E.2. 7</t>
  </si>
  <si>
    <t>Vytápění</t>
  </si>
  <si>
    <t>{7f736482-8729-4108-a365-ac3c901c954c}</t>
  </si>
  <si>
    <t>E.2. 8</t>
  </si>
  <si>
    <t>Vzduchotechnická zařízení</t>
  </si>
  <si>
    <t>{038ca15e-6f9b-419f-8d6b-8d74d0c379e2}</t>
  </si>
  <si>
    <t>E.2.10</t>
  </si>
  <si>
    <t>Umělé osvětlení a vnitřní slaboproudé rozvody</t>
  </si>
  <si>
    <t>{018e5cbc-f1b7-4aec-a7cd-0c0ef67ff935}</t>
  </si>
  <si>
    <t>E.2.13</t>
  </si>
  <si>
    <t>Vnitřní vybavení budov</t>
  </si>
  <si>
    <t>{c740156c-e83d-40b8-bc3a-b02c7ae96456}</t>
  </si>
  <si>
    <t>VON</t>
  </si>
  <si>
    <t>Vedlejší a ostatní náklady</t>
  </si>
  <si>
    <t>{ba242540-b3b2-436f-91c6-df50d8ec2336}</t>
  </si>
  <si>
    <t>KRYCÍ LIST SOUPISU PRACÍ</t>
  </si>
  <si>
    <t>Objekt:</t>
  </si>
  <si>
    <t>E.2. 1.1 - Oprava veřejných WC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</si>
  <si>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</si>
  <si>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</si>
  <si>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</si>
  <si>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</si>
  <si>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</si>
  <si>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</si>
  <si>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</si>
  <si>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</si>
  <si>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6 - Úpravy povrchů, podlahy a osazování výplní</t>
  </si>
  <si>
    <t xml:space="preserve">      61 - Úprava povrchů vnitřních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</si>
  <si>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</si>
  <si>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</si>
  <si>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</si>
  <si>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</si>
  <si>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</si>
  <si>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</si>
  <si>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</si>
  <si>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</si>
  <si>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</si>
  <si>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</si>
  <si>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</si>
  <si>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</si>
  <si>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</si>
  <si>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</si>
  <si>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</si>
  <si>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</si>
  <si>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</si>
  <si>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</si>
  <si>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</si>
  <si>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</si>
  <si>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</si>
  <si>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</si>
  <si>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</si>
  <si>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</si>
  <si>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</si>
  <si>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</si>
  <si>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</si>
  <si>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</si>
  <si>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</si>
  <si>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</si>
  <si>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</si>
  <si>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</si>
  <si>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</si>
  <si>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</si>
  <si>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</si>
  <si>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</si>
  <si>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</si>
  <si>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Zdi pozemních staveb</t>
  </si>
  <si>
    <t>K</t>
  </si>
  <si>
    <t>310239211</t>
  </si>
  <si>
    <t>Zazdívka otvorů ve zdivu nadzákladovém cihlami pálenými plochy přes 1 m2 do 4 m2 na maltu vápenocementovou</t>
  </si>
  <si>
    <t>m3</t>
  </si>
  <si>
    <t>CS ÚRS 2021 02</t>
  </si>
  <si>
    <t>4</t>
  </si>
  <si>
    <t>-735897598</t>
  </si>
  <si>
    <t>Online PSC</t>
  </si>
  <si>
    <t>https://podminky.urs.cz/item/CS_URS_2021_02/310239211</t>
  </si>
  <si>
    <t>VV</t>
  </si>
  <si>
    <t>"0P04a/04"(1,1*0,45*2,3)</t>
  </si>
  <si>
    <t>Mezisoučet</t>
  </si>
  <si>
    <t>317234410</t>
  </si>
  <si>
    <t>Vyzdívka mezi nosníky cihlami pálenými na maltu cementovou</t>
  </si>
  <si>
    <t>382878978</t>
  </si>
  <si>
    <t>https://podminky.urs.cz/item/CS_URS_2021_02/317234410</t>
  </si>
  <si>
    <t>"0P04/05"(1,3*0,12*0,12)*2</t>
  </si>
  <si>
    <t>Součet</t>
  </si>
  <si>
    <t>317944321</t>
  </si>
  <si>
    <t>Válcované nosníky dodatečně osazované do připravených otvorů bez zazdění hlav do č. 12</t>
  </si>
  <si>
    <t>t</t>
  </si>
  <si>
    <t>-367570898</t>
  </si>
  <si>
    <t>https://podminky.urs.cz/item/CS_URS_2021_02/317944321</t>
  </si>
  <si>
    <t>"0P04/05"(1,3*0,011)*3</t>
  </si>
  <si>
    <t>34</t>
  </si>
  <si>
    <t>Stěny a příčky</t>
  </si>
  <si>
    <t>342272245</t>
  </si>
  <si>
    <t>Příčky z pórobetonových tvárnic hladkých na tenké maltové lože objemová hmotnost do 500 kg/m3, tloušťka příčky 150 mm</t>
  </si>
  <si>
    <t>m2</t>
  </si>
  <si>
    <t>933378211</t>
  </si>
  <si>
    <t>https://podminky.urs.cz/item/CS_URS_2021_02/342272245</t>
  </si>
  <si>
    <t>"0P04/04a"(2,9*3,4)</t>
  </si>
  <si>
    <t>5</t>
  </si>
  <si>
    <t>346244381</t>
  </si>
  <si>
    <t>Plentování ocelových válcovaných nosníků jednostranné cihlami na maltu, výška stojiny do 200 mm</t>
  </si>
  <si>
    <t>-1988316140</t>
  </si>
  <si>
    <t>https://podminky.urs.cz/item/CS_URS_2021_02/346244381</t>
  </si>
  <si>
    <t>"0P04/05"(0,12*1,3)*2</t>
  </si>
  <si>
    <t>6</t>
  </si>
  <si>
    <t>Úpravy povrchů, podlahy a osazování výplní</t>
  </si>
  <si>
    <t>61</t>
  </si>
  <si>
    <t>Úprava povrchů vnitřních</t>
  </si>
  <si>
    <t>611142001</t>
  </si>
  <si>
    <t>Potažení vnitřních ploch pletivem v ploše nebo pruzích, na plném podkladu sklovláknitým vtlačením do tmelu stropů</t>
  </si>
  <si>
    <t>853005366</t>
  </si>
  <si>
    <t>https://podminky.urs.cz/item/CS_URS_2021_02/611142001</t>
  </si>
  <si>
    <t>"0P04"4,8</t>
  </si>
  <si>
    <t>7</t>
  </si>
  <si>
    <t>612142001</t>
  </si>
  <si>
    <t>Potažení vnitřních ploch pletivem v ploše nebo pruzích, na plném podkladu sklovláknitým vtlačením do tmelu stěn</t>
  </si>
  <si>
    <t>-52699181</t>
  </si>
  <si>
    <t>https://podminky.urs.cz/item/CS_URS_2021_02/612142001</t>
  </si>
  <si>
    <t>"0P03"(1,1*2,3)*1,1</t>
  </si>
  <si>
    <t>"0P04"(1,65*2+2,9*2)*3,4-(0,8*2)</t>
  </si>
  <si>
    <t>"0P04a"(2,3*2+2,9*2)*3,4-(0,9*2)</t>
  </si>
  <si>
    <t>8</t>
  </si>
  <si>
    <t>611311141</t>
  </si>
  <si>
    <t>Omítka vápenná vnitřních ploch nanášená ručně dvouvrstvá štuková, tloušťky jádrové omítky do 10 mm a tloušťky štuku do 3 mm vodorovných konstrukcí stropů rovných</t>
  </si>
  <si>
    <t>1609797152</t>
  </si>
  <si>
    <t>https://podminky.urs.cz/item/CS_URS_2021_02/611311141</t>
  </si>
  <si>
    <t>9</t>
  </si>
  <si>
    <t>612311141</t>
  </si>
  <si>
    <t>Omítka vápenná vnitřních ploch nanášená ručně dvouvrstvá štuková, tloušťky jádrové omítky do 10 mm a tloušťky štuku do 3 mm svislých konstrukcí stěn</t>
  </si>
  <si>
    <t>-2107054946</t>
  </si>
  <si>
    <t>https://podminky.urs.cz/item/CS_URS_2021_02/612311141</t>
  </si>
  <si>
    <t>"odpocet obklad"</t>
  </si>
  <si>
    <t>-22,120</t>
  </si>
  <si>
    <t>64</t>
  </si>
  <si>
    <t>Osazování výplní otvorů</t>
  </si>
  <si>
    <t>74</t>
  </si>
  <si>
    <t>642944121</t>
  </si>
  <si>
    <t>Osazení ocelových dveřních zárubní lisovaných nebo z úhelníků dodatečně s vybetonováním prahu, plochy do 2,5 m2</t>
  </si>
  <si>
    <t>kus</t>
  </si>
  <si>
    <t>1923504751</t>
  </si>
  <si>
    <t>https://podminky.urs.cz/item/CS_URS_2021_02/642944121</t>
  </si>
  <si>
    <t>"T/01"1</t>
  </si>
  <si>
    <t>"T/02"1</t>
  </si>
  <si>
    <t>"T/03"1</t>
  </si>
  <si>
    <t>75</t>
  </si>
  <si>
    <t>M</t>
  </si>
  <si>
    <t>55331452</t>
  </si>
  <si>
    <t>zárubeň jednokřídlá ocelová pro dodatečnou montáž tl stěny 260-300mm rozměru 800/1970, 2100mm</t>
  </si>
  <si>
    <t>-1160977274</t>
  </si>
  <si>
    <t>https://podminky.urs.cz/item/CS_URS_2021_02/55331452</t>
  </si>
  <si>
    <t>P</t>
  </si>
  <si>
    <t>Poznámka k položce:_x000d_
DZUP</t>
  </si>
  <si>
    <t>76</t>
  </si>
  <si>
    <t>55331453</t>
  </si>
  <si>
    <t>zárubeň jednokřídlá ocelová pro dodatečnou montáž tl stěny 260-300mm rozměru 900/1970, 2100mm</t>
  </si>
  <si>
    <t>-1225362577</t>
  </si>
  <si>
    <t>https://podminky.urs.cz/item/CS_URS_2021_02/55331453</t>
  </si>
  <si>
    <t>Ostatní konstrukce a práce, bourání</t>
  </si>
  <si>
    <t>94</t>
  </si>
  <si>
    <t>Lešení a stavební výtahy</t>
  </si>
  <si>
    <t>10</t>
  </si>
  <si>
    <t>946112112</t>
  </si>
  <si>
    <t>Montáž pojízdných věží trubkových nebo dílcových s maximálním zatížením podlahy do 200 kg/m2 šířky přes 0,9 do 1,6 m, délky do 3,2 m, výšky přes 1,5 m do 2,5 m</t>
  </si>
  <si>
    <t>1235416361</t>
  </si>
  <si>
    <t>https://podminky.urs.cz/item/CS_URS_2021_02/946112112</t>
  </si>
  <si>
    <t>11</t>
  </si>
  <si>
    <t>946112212</t>
  </si>
  <si>
    <t>Montáž pojízdných věží trubkových nebo dílcových s maximálním zatížením podlahy do 200 kg/m2 Příplatek za první a každý další den použití pojízdného lešení k ceně -2112</t>
  </si>
  <si>
    <t>-425447101</t>
  </si>
  <si>
    <t>https://podminky.urs.cz/item/CS_URS_2021_02/946112212</t>
  </si>
  <si>
    <t>1*30</t>
  </si>
  <si>
    <t>12</t>
  </si>
  <si>
    <t>946112812</t>
  </si>
  <si>
    <t>Demontáž pojízdných věží trubkových nebo dílcových s maximálním zatížením podlahy do 200 kg/m2 šířky přes 0,9 do 1,6 m, délky do 3,2 m, výšky přes 1,5 m do 2,5 m</t>
  </si>
  <si>
    <t>-1169802651</t>
  </si>
  <si>
    <t>https://podminky.urs.cz/item/CS_URS_2021_02/946112812</t>
  </si>
  <si>
    <t>95</t>
  </si>
  <si>
    <t>Různé dokončovací konstrukce a práce pozemních staveb</t>
  </si>
  <si>
    <t>13</t>
  </si>
  <si>
    <t>952901111</t>
  </si>
  <si>
    <t>Vyčištění budov nebo objektů před předáním do užívání budov bytové nebo občanské výstavby, světlé výšky podlaží do 4 m</t>
  </si>
  <si>
    <t>-1804025357</t>
  </si>
  <si>
    <t>https://podminky.urs.cz/item/CS_URS_2021_02/952901111</t>
  </si>
  <si>
    <t>"dle výkresu 103"</t>
  </si>
  <si>
    <t>"0P03"13</t>
  </si>
  <si>
    <t>"0P04a"6,7</t>
  </si>
  <si>
    <t>"0P05"2,7</t>
  </si>
  <si>
    <t>"0P05a"1,4</t>
  </si>
  <si>
    <t>"0P07"44,9</t>
  </si>
  <si>
    <t>"0P14"6,2</t>
  </si>
  <si>
    <t>96</t>
  </si>
  <si>
    <t>Bourání konstrukcí</t>
  </si>
  <si>
    <t>14</t>
  </si>
  <si>
    <t>962081141</t>
  </si>
  <si>
    <t>Bourání zdiva příček nebo vybourání otvorů ze skleněných tvárnic, tl. do 150 mm</t>
  </si>
  <si>
    <t>1213448053</t>
  </si>
  <si>
    <t>https://podminky.urs.cz/item/CS_URS_2021_02/962081141</t>
  </si>
  <si>
    <t>"0P03/04"(0,95*1,6)</t>
  </si>
  <si>
    <t>968072455</t>
  </si>
  <si>
    <t>Vybourání kovových rámů oken s křídly, dveřních zárubní, vrat, stěn, ostění nebo obkladů dveřních zárubní, plochy do 2 m2</t>
  </si>
  <si>
    <t>-91534928</t>
  </si>
  <si>
    <t>https://podminky.urs.cz/item/CS_URS_2021_02/968072455</t>
  </si>
  <si>
    <t>"0P03/04"(0,8*2)</t>
  </si>
  <si>
    <t>"0P05/07"(0,8*2)</t>
  </si>
  <si>
    <t>97</t>
  </si>
  <si>
    <t>Prorážení otvorů a ostatní bourací práce</t>
  </si>
  <si>
    <t>16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</si>
  <si>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</si>
  <si>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</si>
  <si>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-1459475150</t>
  </si>
  <si>
    <t>https://podminky.urs.cz/item/CS_URS_2021_02/971033431</t>
  </si>
  <si>
    <t>"0P07"1</t>
  </si>
  <si>
    <t>17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</si>
  <si>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</si>
  <si>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</si>
  <si>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835846551</t>
  </si>
  <si>
    <t>https://podminky.urs.cz/item/CS_URS_2021_02/971033441</t>
  </si>
  <si>
    <t>"0P05/07 rozšíření otvoru pro nové dveře"1</t>
  </si>
  <si>
    <t>18</t>
  </si>
  <si>
    <t>971033541</t>
  </si>
  <si>
    <t>Vybourání otvorů ve zdivu základovém nebo nadzákladovém z cihel, tvárnic, příčkovek z cihel pálených na maltu vápennou nebo vápenocementovou plochy do 1 m2, tl. do 300 mm</t>
  </si>
  <si>
    <t>-1917868705</t>
  </si>
  <si>
    <t>https://podminky.urs.cz/item/CS_URS_2021_02/971033541</t>
  </si>
  <si>
    <t>"0P03/04"(0,3*0,55*0,95)</t>
  </si>
  <si>
    <t>19</t>
  </si>
  <si>
    <t>971033641</t>
  </si>
  <si>
    <t>Vybourání otvorů ve zdivu základovém nebo nadzákladovém z cihel, tvárnic, příčkovek z cihel pálených na maltu vápennou nebo vápenocementovou plochy do 4 m2, tl. do 300 mm</t>
  </si>
  <si>
    <t>-536025604</t>
  </si>
  <si>
    <t>https://podminky.urs.cz/item/CS_URS_2021_02/971033641</t>
  </si>
  <si>
    <t>"0P04/05"(0,3*1*2,1)</t>
  </si>
  <si>
    <t>20</t>
  </si>
  <si>
    <t>973031335</t>
  </si>
  <si>
    <t>Vysekání výklenků nebo kapes ve zdivu z cihel na maltu vápennou nebo vápenocementovou kapes, plochy do 0,16 m2, hl. do 300 mm</t>
  </si>
  <si>
    <t>1777871927</t>
  </si>
  <si>
    <t>https://podminky.urs.cz/item/CS_URS_2021_02/973031335</t>
  </si>
  <si>
    <t>"0P04/05"2</t>
  </si>
  <si>
    <t>978012191</t>
  </si>
  <si>
    <t>Otlučení vápenných nebo vápenocementových omítek vnitřních ploch stropů rákosovaných, v rozsahu přes 50 do 100 %</t>
  </si>
  <si>
    <t>1194771580</t>
  </si>
  <si>
    <t>https://podminky.urs.cz/item/CS_URS_2021_02/978012191</t>
  </si>
  <si>
    <t>"0P04"11,9</t>
  </si>
  <si>
    <t>22</t>
  </si>
  <si>
    <t>978013191</t>
  </si>
  <si>
    <t>Otlučení vápenných nebo vápenocementových omítek vnitřních ploch stěn s vyškrabáním spar, s očištěním zdiva, v rozsahu přes 50 do 100 %</t>
  </si>
  <si>
    <t>-734595162</t>
  </si>
  <si>
    <t>https://podminky.urs.cz/item/CS_URS_2021_02/978013191</t>
  </si>
  <si>
    <t>"0P04"(2,9*2+4,1*2)*3,4</t>
  </si>
  <si>
    <t>23</t>
  </si>
  <si>
    <t>978059541</t>
  </si>
  <si>
    <t>Odsekání obkladů stěn včetně otlučení podkladní omítky až na zdivo z obkládaček vnitřních, z jakýchkoliv materiálů, plochy přes 1 m2</t>
  </si>
  <si>
    <t>-772663680</t>
  </si>
  <si>
    <t>https://podminky.urs.cz/item/CS_URS_2021_02/978059541</t>
  </si>
  <si>
    <t>"0P03"1*2,1</t>
  </si>
  <si>
    <t>997</t>
  </si>
  <si>
    <t>Přesun sutě</t>
  </si>
  <si>
    <t>24</t>
  </si>
  <si>
    <t>997006512</t>
  </si>
  <si>
    <t>Vodorovná doprava suti na skládku s naložením na dopravní prostředek a složením přes 100 m do 1 km</t>
  </si>
  <si>
    <t>1727040562</t>
  </si>
  <si>
    <t>https://podminky.urs.cz/item/CS_URS_2021_02/997006512</t>
  </si>
  <si>
    <t>25</t>
  </si>
  <si>
    <t>997006519</t>
  </si>
  <si>
    <t>Vodorovná doprava suti na skládku s naložením na dopravní prostředek a složením Příplatek k ceně za každý další i započatý 1 km</t>
  </si>
  <si>
    <t>-1228690321</t>
  </si>
  <si>
    <t>https://podminky.urs.cz/item/CS_URS_2021_02/997006519</t>
  </si>
  <si>
    <t>5,043*24</t>
  </si>
  <si>
    <t>26</t>
  </si>
  <si>
    <t>997013631</t>
  </si>
  <si>
    <t>Poplatek za uložení stavebního odpadu na skládce (skládkovné) směsného stavebního a demoličního zatříděného do Katalogu odpadů pod kódem 17 09 04</t>
  </si>
  <si>
    <t>-518496646</t>
  </si>
  <si>
    <t>https://podminky.urs.cz/item/CS_URS_2021_02/997013631</t>
  </si>
  <si>
    <t>998</t>
  </si>
  <si>
    <t>Přesun hmot</t>
  </si>
  <si>
    <t>27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</si>
  <si>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</si>
  <si>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</si>
  <si>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-423448432</t>
  </si>
  <si>
    <t>https://podminky.urs.cz/item/CS_URS_2021_02/998011001</t>
  </si>
  <si>
    <t>PSV</t>
  </si>
  <si>
    <t>Práce a dodávky PSV</t>
  </si>
  <si>
    <t>711</t>
  </si>
  <si>
    <t>Izolace proti vodě, vlhkosti a plynům</t>
  </si>
  <si>
    <t>28</t>
  </si>
  <si>
    <t>711113117</t>
  </si>
  <si>
    <t>Izolace proti zemní vlhkosti natěradly a tmely za studena na ploše vodorovné V těsnicí stěrkou jednosložkovu na bázi cementu</t>
  </si>
  <si>
    <t>642593385</t>
  </si>
  <si>
    <t>https://podminky.urs.cz/item/CS_URS_2021_02/711113117</t>
  </si>
  <si>
    <t>"0P04a"(2,3*2+2,9*2)*2,3-(0,9*2)</t>
  </si>
  <si>
    <t>"pod příčkou 0P04/04a"(0,15*2,9)</t>
  </si>
  <si>
    <t>29</t>
  </si>
  <si>
    <t>711113127</t>
  </si>
  <si>
    <t>Izolace proti zemní vlhkosti natěradly a tmely za studena na ploše svislé S těsnicí stěrkou jednosložkovu na bázi cementu</t>
  </si>
  <si>
    <t>-957928900</t>
  </si>
  <si>
    <t>https://podminky.urs.cz/item/CS_URS_2021_02/711113127</t>
  </si>
  <si>
    <t>30</t>
  </si>
  <si>
    <t>998711101</t>
  </si>
  <si>
    <t>Přesun hmot pro izolace proti vodě, vlhkosti a plynům stanovený z hmotnosti přesunovaného materiálu vodorovná dopravní vzdálenost do 50 m v objektech výšky do 6 m</t>
  </si>
  <si>
    <t>1759835054</t>
  </si>
  <si>
    <t>https://podminky.urs.cz/item/CS_URS_2021_02/998711101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</si>
  <si>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</si>
  <si>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</si>
  <si>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542388291</t>
  </si>
  <si>
    <t>https://podminky.urs.cz/item/CS_URS_2021_02/998711181</t>
  </si>
  <si>
    <t>763</t>
  </si>
  <si>
    <t>Konstrukce suché výstavby</t>
  </si>
  <si>
    <t>32</t>
  </si>
  <si>
    <t>763121611</t>
  </si>
  <si>
    <t>Stěna předsazená ze sádrokartonových desek montáž nosné konstrukce z profilů UW a CW</t>
  </si>
  <si>
    <t>-2077437327</t>
  </si>
  <si>
    <t>https://podminky.urs.cz/item/CS_URS_2021_02/763121611</t>
  </si>
  <si>
    <t>"0P04a"(2,9*1,5)</t>
  </si>
  <si>
    <t>33</t>
  </si>
  <si>
    <t>59030625</t>
  </si>
  <si>
    <t>profil vodící stěnový UW 150</t>
  </si>
  <si>
    <t>m</t>
  </si>
  <si>
    <t>-1428462889</t>
  </si>
  <si>
    <t>https://podminky.urs.cz/item/CS_URS_2021_02/59030625</t>
  </si>
  <si>
    <t>"0P04a"(2,9*1,5)*2</t>
  </si>
  <si>
    <t>8,7*1,05 "Přepočtené koeficientem množství</t>
  </si>
  <si>
    <t>59030635</t>
  </si>
  <si>
    <t>profil stěnový CW 150</t>
  </si>
  <si>
    <t>982966475</t>
  </si>
  <si>
    <t>https://podminky.urs.cz/item/CS_URS_2021_02/59030635</t>
  </si>
  <si>
    <t>"0P04a"(2,9*1,5)*0,8</t>
  </si>
  <si>
    <t>3,48*1,05 "Přepočtené koeficientem množství</t>
  </si>
  <si>
    <t>35</t>
  </si>
  <si>
    <t>763121621</t>
  </si>
  <si>
    <t>Stěna předsazená ze sádrokartonových desek montáž desek na nosnou konstrukci, tl. 12,5 mm</t>
  </si>
  <si>
    <t>-1406580770</t>
  </si>
  <si>
    <t>https://podminky.urs.cz/item/CS_URS_2021_02/763121621</t>
  </si>
  <si>
    <t>36</t>
  </si>
  <si>
    <t>59030025</t>
  </si>
  <si>
    <t>deska SDK impregnovaná H2 tl 12,5mm</t>
  </si>
  <si>
    <t>-804029621</t>
  </si>
  <si>
    <t>https://podminky.urs.cz/item/CS_URS_2021_02/59030025</t>
  </si>
  <si>
    <t>4,35*1,05 "Přepočtené koeficientem množství</t>
  </si>
  <si>
    <t>37</t>
  </si>
  <si>
    <t>763131451</t>
  </si>
  <si>
    <t>Podhled ze sádrokartonových desek dvouvrstvá zavěšená spodní konstrukce z ocelových profilů CD, UD jednoduše opláštěná deskou impregnovanou H2, tl. 12,5 mm, bez izolace</t>
  </si>
  <si>
    <t>675210483</t>
  </si>
  <si>
    <t>https://podminky.urs.cz/item/CS_URS_2021_02/763131451</t>
  </si>
  <si>
    <t>38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</si>
  <si>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</si>
  <si>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</si>
  <si>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-2000028074</t>
  </si>
  <si>
    <t>https://podminky.urs.cz/item/CS_URS_2021_02/998763301</t>
  </si>
  <si>
    <t>39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</si>
  <si>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</si>
  <si>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</si>
  <si>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-19561119</t>
  </si>
  <si>
    <t>https://podminky.urs.cz/item/CS_URS_2021_02/998763381</t>
  </si>
  <si>
    <t>766</t>
  </si>
  <si>
    <t>Konstrukce truhlářské</t>
  </si>
  <si>
    <t>63</t>
  </si>
  <si>
    <t>766660001</t>
  </si>
  <si>
    <t>Montáž dveřních křídel dřevěných nebo plastových otevíravých do ocelové zárubně povrchově upravených jednokřídlových, šířky do 800 mm</t>
  </si>
  <si>
    <t>1158869054</t>
  </si>
  <si>
    <t>https://podminky.urs.cz/item/CS_URS_2021_02/766660001</t>
  </si>
  <si>
    <t>67</t>
  </si>
  <si>
    <t>61162074.RT01</t>
  </si>
  <si>
    <t>dveře jednokřídlé plné - kompletní dodávka dle specifikace položky T/01 (kování, zámek,vložka)</t>
  </si>
  <si>
    <t>1099525230</t>
  </si>
  <si>
    <t>65</t>
  </si>
  <si>
    <t>766660002</t>
  </si>
  <si>
    <t>Montáž dveřních křídel dřevěných nebo plastových otevíravých do ocelové zárubně povrchově upravených jednokřídlových, šířky přes 800 mm</t>
  </si>
  <si>
    <t>1553573368</t>
  </si>
  <si>
    <t>https://podminky.urs.cz/item/CS_URS_2021_02/766660002</t>
  </si>
  <si>
    <t>68</t>
  </si>
  <si>
    <t>61162075.RT02</t>
  </si>
  <si>
    <t>dveře jednokřídlé plné - kompletní dodávka dle specifikace položky T/02 (kování, zámek,vložka)</t>
  </si>
  <si>
    <t>569562354</t>
  </si>
  <si>
    <t>80</t>
  </si>
  <si>
    <t>61162075.RT03</t>
  </si>
  <si>
    <t>345997087</t>
  </si>
  <si>
    <t>71</t>
  </si>
  <si>
    <t>766660717</t>
  </si>
  <si>
    <t>Montáž dveřních doplňků samozavírače na zárubeň ocelovou</t>
  </si>
  <si>
    <t>-14961506</t>
  </si>
  <si>
    <t>https://podminky.urs.cz/item/CS_URS_2021_02/766660717</t>
  </si>
  <si>
    <t>72</t>
  </si>
  <si>
    <t>54917250</t>
  </si>
  <si>
    <t>samozavírač dveří hydraulický K214 č.11 zlatá bronz</t>
  </si>
  <si>
    <t>216947149</t>
  </si>
  <si>
    <t>https://podminky.urs.cz/item/CS_URS_2021_02/54917250</t>
  </si>
  <si>
    <t>69</t>
  </si>
  <si>
    <t>998766101</t>
  </si>
  <si>
    <t>Přesun hmot pro konstrukce truhlářské stanovený z hmotnosti přesunovaného materiálu vodorovná dopravní vzdálenost do 50 m v objektech výšky do 6 m</t>
  </si>
  <si>
    <t>778930195</t>
  </si>
  <si>
    <t>https://podminky.urs.cz/item/CS_URS_2021_02/998766101</t>
  </si>
  <si>
    <t>70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</si>
  <si>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</si>
  <si>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</si>
  <si>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351313417</t>
  </si>
  <si>
    <t>https://podminky.urs.cz/item/CS_URS_2021_02/998766181</t>
  </si>
  <si>
    <t>771</t>
  </si>
  <si>
    <t>Podlahy z dlaždic</t>
  </si>
  <si>
    <t>40</t>
  </si>
  <si>
    <t>771111011</t>
  </si>
  <si>
    <t>Příprava podkladu před provedením dlažby vysátí podlah</t>
  </si>
  <si>
    <t>-1159338944</t>
  </si>
  <si>
    <t>https://podminky.urs.cz/item/CS_URS_2021_02/771111011</t>
  </si>
  <si>
    <t>41</t>
  </si>
  <si>
    <t>771121011</t>
  </si>
  <si>
    <t>Příprava podkladu před provedením dlažby nátěr penetrační na podlahu</t>
  </si>
  <si>
    <t>606692342</t>
  </si>
  <si>
    <t>https://podminky.urs.cz/item/CS_URS_2021_02/771121011</t>
  </si>
  <si>
    <t>42</t>
  </si>
  <si>
    <t>771151021</t>
  </si>
  <si>
    <t>Příprava podkladu před provedením dlažby samonivelační stěrka min.pevnosti 30 MPa, tloušťky do 3 mm</t>
  </si>
  <si>
    <t>-413944355</t>
  </si>
  <si>
    <t>https://podminky.urs.cz/item/CS_URS_2021_02/771151021</t>
  </si>
  <si>
    <t>43</t>
  </si>
  <si>
    <t>771574115</t>
  </si>
  <si>
    <t>Montáž podlah z dlaždic keramických lepených flexibilním lepidlem maloformátových hladkých přes 22 do 25 ks/m2</t>
  </si>
  <si>
    <t>-1074908284</t>
  </si>
  <si>
    <t>https://podminky.urs.cz/item/CS_URS_2021_02/771574115</t>
  </si>
  <si>
    <t>44</t>
  </si>
  <si>
    <t>59761406</t>
  </si>
  <si>
    <t>dlažba keramická slinutá protiskluzná do interiéru i exteriéru pro vysoké mechanické namáhání přes 22 do 25ks/m2</t>
  </si>
  <si>
    <t>-1165241917</t>
  </si>
  <si>
    <t>https://podminky.urs.cz/item/CS_URS_2021_02/59761406</t>
  </si>
  <si>
    <t>6,7*1,1 "Přepočtené koeficientem množství</t>
  </si>
  <si>
    <t>45</t>
  </si>
  <si>
    <t>771577114</t>
  </si>
  <si>
    <t>Montáž podlah z dlaždic keramických lepených flexibilním lepidlem Příplatek k cenám za dvousložkový spárovací tmel</t>
  </si>
  <si>
    <t>-356154663</t>
  </si>
  <si>
    <t>https://podminky.urs.cz/item/CS_URS_2021_02/771577114</t>
  </si>
  <si>
    <t>46</t>
  </si>
  <si>
    <t>998771101</t>
  </si>
  <si>
    <t>Přesun hmot pro podlahy z dlaždic stanovený z hmotnosti přesunovaného materiálu vodorovná dopravní vzdálenost do 50 m v objektech výšky do 6 m</t>
  </si>
  <si>
    <t>1527991035</t>
  </si>
  <si>
    <t>https://podminky.urs.cz/item/CS_URS_2021_02/998771101</t>
  </si>
  <si>
    <t>47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</si>
  <si>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</si>
  <si>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</si>
  <si>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-185942750</t>
  </si>
  <si>
    <t>https://podminky.urs.cz/item/CS_URS_2021_02/998771181</t>
  </si>
  <si>
    <t>781</t>
  </si>
  <si>
    <t>Dokončovací práce - obklady</t>
  </si>
  <si>
    <t>48</t>
  </si>
  <si>
    <t>781121011</t>
  </si>
  <si>
    <t>Příprava podkladu před provedením obkladu nátěr penetrační na stěnu</t>
  </si>
  <si>
    <t>978665302</t>
  </si>
  <si>
    <t>https://podminky.urs.cz/item/CS_URS_2021_02/781121011</t>
  </si>
  <si>
    <t>49</t>
  </si>
  <si>
    <t>781474114</t>
  </si>
  <si>
    <t>Montáž obkladů vnitřních stěn z dlaždic keramických lepených flexibilním lepidlem maloformátových hladkých přes 19 do 22 ks/m2</t>
  </si>
  <si>
    <t>1457962916</t>
  </si>
  <si>
    <t>https://podminky.urs.cz/item/CS_URS_2021_02/781474114</t>
  </si>
  <si>
    <t>"0P04a"(2,3*2+2,9*2)*2,3-(0,9*2)+(0,15*2,9)</t>
  </si>
  <si>
    <t>50</t>
  </si>
  <si>
    <t>59761040</t>
  </si>
  <si>
    <t>obklad keramický hladký přes 19 do 22ks/m2</t>
  </si>
  <si>
    <t>-31011828</t>
  </si>
  <si>
    <t>https://podminky.urs.cz/item/CS_URS_2021_02/59761040</t>
  </si>
  <si>
    <t>22,555*1,1 "Přepočtené koeficientem množství</t>
  </si>
  <si>
    <t>51</t>
  </si>
  <si>
    <t>781477111</t>
  </si>
  <si>
    <t>Montáž obkladů vnitřních stěn z dlaždic keramických Příplatek k cenám za plochu do 10 m2 jednotlivě</t>
  </si>
  <si>
    <t>-634636473</t>
  </si>
  <si>
    <t>https://podminky.urs.cz/item/CS_URS_2021_02/781477111</t>
  </si>
  <si>
    <t>"0P04a"(2+0,9+2)*0,3</t>
  </si>
  <si>
    <t>52</t>
  </si>
  <si>
    <t>781477114</t>
  </si>
  <si>
    <t>Montáž obkladů vnitřních stěn z dlaždic keramických Příplatek k cenám za dvousložkový spárovací tmel</t>
  </si>
  <si>
    <t>-1208619083</t>
  </si>
  <si>
    <t>https://podminky.urs.cz/item/CS_URS_2021_02/781477114</t>
  </si>
  <si>
    <t>53</t>
  </si>
  <si>
    <t>781571141</t>
  </si>
  <si>
    <t>Montáž obkladů ostění z obkladaček keramických lepených flexibilním lepidlem šířky ostění přes 200 do 400 mm</t>
  </si>
  <si>
    <t>-2022256796</t>
  </si>
  <si>
    <t>https://podminky.urs.cz/item/CS_URS_2021_02/781571141</t>
  </si>
  <si>
    <t>"0P04a"(2+0,9+2)</t>
  </si>
  <si>
    <t>54</t>
  </si>
  <si>
    <t>1135265509</t>
  </si>
  <si>
    <t>4,9*0,44 "Přepočtené koeficientem množství</t>
  </si>
  <si>
    <t>55</t>
  </si>
  <si>
    <t>998781101</t>
  </si>
  <si>
    <t>Přesun hmot pro obklady keramické stanovený z hmotnosti přesunovaného materiálu vodorovná dopravní vzdálenost do 50 m v objektech výšky do 6 m</t>
  </si>
  <si>
    <t>1276829157</t>
  </si>
  <si>
    <t>https://podminky.urs.cz/item/CS_URS_2021_02/998781101</t>
  </si>
  <si>
    <t>56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</si>
  <si>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</si>
  <si>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</si>
  <si>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-1374357370</t>
  </si>
  <si>
    <t>https://podminky.urs.cz/item/CS_URS_2021_02/998781181</t>
  </si>
  <si>
    <t>783</t>
  </si>
  <si>
    <t>Dokončovací práce - nátěry</t>
  </si>
  <si>
    <t>77</t>
  </si>
  <si>
    <t>783301313</t>
  </si>
  <si>
    <t>Příprava podkladu zámečnických konstrukcí před provedením nátěru odmaštění odmašťovačem ředidlovým</t>
  </si>
  <si>
    <t>-1931218174</t>
  </si>
  <si>
    <t>https://podminky.urs.cz/item/CS_URS_2021_02/783301313</t>
  </si>
  <si>
    <t>"zárubně"1*2</t>
  </si>
  <si>
    <t>78</t>
  </si>
  <si>
    <t>783315101</t>
  </si>
  <si>
    <t>Mezinátěr zámečnických konstrukcí jednonásobný syntetický standardní</t>
  </si>
  <si>
    <t>623557225</t>
  </si>
  <si>
    <t>https://podminky.urs.cz/item/CS_URS_2021_02/783315101</t>
  </si>
  <si>
    <t>79</t>
  </si>
  <si>
    <t>783317101</t>
  </si>
  <si>
    <t>Krycí nátěr (email) zámečnických konstrukcí jednonásobný syntetický standardní</t>
  </si>
  <si>
    <t>-1356875794</t>
  </si>
  <si>
    <t>https://podminky.urs.cz/item/CS_URS_2021_02/783317101</t>
  </si>
  <si>
    <t>784</t>
  </si>
  <si>
    <t>Dokončovací práce - malby a tapety</t>
  </si>
  <si>
    <t>57</t>
  </si>
  <si>
    <t>784181101</t>
  </si>
  <si>
    <t>Penetrace podkladu jednonásobná základní akrylátová bezbarvá v místnostech výšky do 3,80 m</t>
  </si>
  <si>
    <t>470610222</t>
  </si>
  <si>
    <t>https://podminky.urs.cz/item/CS_URS_2021_02/784181101</t>
  </si>
  <si>
    <t>"steny"1</t>
  </si>
  <si>
    <t>58</t>
  </si>
  <si>
    <t>784181121</t>
  </si>
  <si>
    <t>Penetrace podkladu jednonásobná hloubková akrylátová bezbarvá v místnostech výšky do 3,80 m</t>
  </si>
  <si>
    <t>-249116195</t>
  </si>
  <si>
    <t>https://podminky.urs.cz/item/CS_URS_2021_02/784181121</t>
  </si>
  <si>
    <t>"stropy"(4,8+6,7)</t>
  </si>
  <si>
    <t>"steny"43,5</t>
  </si>
  <si>
    <t>59</t>
  </si>
  <si>
    <t>784211111</t>
  </si>
  <si>
    <t>Malby z malířských směsí oděruvzdorných za mokra dvojnásobné, bílé za mokra oděruvzdorné velmi dobře v místnostech výšky do 3,80 m</t>
  </si>
  <si>
    <t>524874207</t>
  </si>
  <si>
    <t>https://podminky.urs.cz/item/CS_URS_2021_02/784211111</t>
  </si>
  <si>
    <t>"steny"43,5+1</t>
  </si>
  <si>
    <t>60</t>
  </si>
  <si>
    <t>784211161</t>
  </si>
  <si>
    <t>Malby z malířských směsí oděruvzdorných za mokra Příplatek k cenám dvojnásobných maleb za provádění barevné malby tónované na tónovacích automatech, v odstínu světlém</t>
  </si>
  <si>
    <t>-776126092</t>
  </si>
  <si>
    <t>https://podminky.urs.cz/item/CS_URS_2021_02/784211161</t>
  </si>
  <si>
    <t>"dle prípadného požadavku investora - kalkulováno 50%"56*0,5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</si>
  <si>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</si>
  <si>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</si>
  <si>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</si>
  <si>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</si>
  <si>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</si>
  <si>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</si>
  <si>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-1373696272</t>
  </si>
  <si>
    <t>https://podminky.urs.cz/item/CS_URS_2021_02/HZS1292</t>
  </si>
  <si>
    <t>"výpomoce, demontáže, stěhování neobsažené v položkách atd. "(7,5*2)</t>
  </si>
  <si>
    <t>OST</t>
  </si>
  <si>
    <t>Ostatní</t>
  </si>
  <si>
    <t>73</t>
  </si>
  <si>
    <t>MADLO.R</t>
  </si>
  <si>
    <t>Madlo dveřní - dodávka+montáž madla na dveře T/02</t>
  </si>
  <si>
    <t>262144</t>
  </si>
  <si>
    <t>-2028696313</t>
  </si>
  <si>
    <t>"T/02 vnitřní strana"1</t>
  </si>
  <si>
    <t>"T/02 vnejší strana"1</t>
  </si>
  <si>
    <t>62</t>
  </si>
  <si>
    <t>SDKUPRAVA.R</t>
  </si>
  <si>
    <t>Úprava stávajícího SDK dle popisu v TZ a ve výkrese</t>
  </si>
  <si>
    <t>kpl</t>
  </si>
  <si>
    <t>-1553271584</t>
  </si>
  <si>
    <t>E.2. 6 -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</si>
  <si>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</si>
  <si>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</si>
  <si>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</si>
  <si>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</si>
  <si>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</si>
  <si>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maltou jakékoli šířky rýhy ve stěnách</t>
  </si>
  <si>
    <t>1379533459</t>
  </si>
  <si>
    <t>https://podminky.urs.cz/item/CS_URS_2021_02/612135101</t>
  </si>
  <si>
    <t>"Kanalizace</t>
  </si>
  <si>
    <t>5,00*0,15</t>
  </si>
  <si>
    <t>"vodovod</t>
  </si>
  <si>
    <t>49,00*0,15</t>
  </si>
  <si>
    <t>949101111</t>
  </si>
  <si>
    <t>Lešení pomocné pracovní pro objekty pozemních staveb pro zatížení do 150 kg/m2, o výšce lešeňové podlahy do 1,9 m</t>
  </si>
  <si>
    <t>1420910385</t>
  </si>
  <si>
    <t>https://podminky.urs.cz/item/CS_URS_2021_02/949101111</t>
  </si>
  <si>
    <t>1,00*1,50</t>
  </si>
  <si>
    <t>974031154</t>
  </si>
  <si>
    <t>Vysekání rýh ve zdivu cihelném na maltu vápennou nebo vápenocementovou do hl. 100 mm a šířky do 150 mm</t>
  </si>
  <si>
    <t>1733662511</t>
  </si>
  <si>
    <t>https://podminky.urs.cz/item/CS_URS_2021_02/974031154</t>
  </si>
  <si>
    <t>5,00</t>
  </si>
  <si>
    <t>49,00</t>
  </si>
  <si>
    <t>997013213</t>
  </si>
  <si>
    <t>Vnitrostaveništní doprava suti a vybouraných hmot vodorovně do 50 m svisle ručně pro budovy a haly výšky přes 9 do 12 m</t>
  </si>
  <si>
    <t>592682748</t>
  </si>
  <si>
    <t>https://podminky.urs.cz/item/CS_URS_2021_02/997013213</t>
  </si>
  <si>
    <t>997013501</t>
  </si>
  <si>
    <t>Odvoz suti a vybouraných hmot na skládku nebo meziskládku se složením, na vzdálenost do 1 km</t>
  </si>
  <si>
    <t>1289511254</t>
  </si>
  <si>
    <t>https://podminky.urs.cz/item/CS_URS_2021_02/997013501</t>
  </si>
  <si>
    <t>997013511</t>
  </si>
  <si>
    <t>Odvoz suti a vybouraných hmot z meziskládky na skládku s naložením a se složením, na vzdálenost do 1 km</t>
  </si>
  <si>
    <t>1171542703</t>
  </si>
  <si>
    <t>https://podminky.urs.cz/item/CS_URS_2021_02/997013511</t>
  </si>
  <si>
    <t>1,524*15 "Přepočtené koeficientem množství</t>
  </si>
  <si>
    <t>997013871</t>
  </si>
  <si>
    <t>Poplatek za uložení stavebního odpadu na recyklační skládce (skládkovné) směsného stavebního a demoličního zatříděného do Katalogu odpadů pod kódem 17 09 04</t>
  </si>
  <si>
    <t>-1102738249</t>
  </si>
  <si>
    <t>https://podminky.urs.cz/item/CS_URS_2021_02/997013871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</si>
  <si>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</si>
  <si>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</si>
  <si>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-537492920</t>
  </si>
  <si>
    <t>https://podminky.urs.cz/item/CS_URS_2021_02/998011003</t>
  </si>
  <si>
    <t>721</t>
  </si>
  <si>
    <t>Zdravotechnika - vnitřní kanalizace</t>
  </si>
  <si>
    <t>721140906</t>
  </si>
  <si>
    <t>Opravy odpadního potrubí litinového vsazení odbočky do potrubí DN 125</t>
  </si>
  <si>
    <t>-1590886626</t>
  </si>
  <si>
    <t>https://podminky.urs.cz/item/CS_URS_2021_02/721140906</t>
  </si>
  <si>
    <t>721174025</t>
  </si>
  <si>
    <t>Potrubí z trub polypropylenových odpadní (svislé) DN 110</t>
  </si>
  <si>
    <t>1022761814</t>
  </si>
  <si>
    <t>https://podminky.urs.cz/item/CS_URS_2021_02/721174025</t>
  </si>
  <si>
    <t>"viz výkaz výměr</t>
  </si>
  <si>
    <t>12,00</t>
  </si>
  <si>
    <t>721174042</t>
  </si>
  <si>
    <t>Potrubí z trub polypropylenových připojovací DN 40</t>
  </si>
  <si>
    <t>1655050911</t>
  </si>
  <si>
    <t>https://podminky.urs.cz/item/CS_URS_2021_02/721174042</t>
  </si>
  <si>
    <t>721174043</t>
  </si>
  <si>
    <t>Potrubí z trub polypropylenových připojovací DN 50</t>
  </si>
  <si>
    <t>-2093891376</t>
  </si>
  <si>
    <t>https://podminky.urs.cz/item/CS_URS_2021_02/721174043</t>
  </si>
  <si>
    <t>1,00</t>
  </si>
  <si>
    <t>721194104</t>
  </si>
  <si>
    <t>Vyměření přípojek na potrubí vyvedení a upevnění odpadních výpustek DN 40</t>
  </si>
  <si>
    <t>-1639245692</t>
  </si>
  <si>
    <t>https://podminky.urs.cz/item/CS_URS_2021_02/721194104</t>
  </si>
  <si>
    <t>721194105</t>
  </si>
  <si>
    <t>Vyměření přípojek na potrubí vyvedení a upevnění odpadních výpustek DN 50</t>
  </si>
  <si>
    <t>-579340078</t>
  </si>
  <si>
    <t>https://podminky.urs.cz/item/CS_URS_2021_02/721194105</t>
  </si>
  <si>
    <t>721194109</t>
  </si>
  <si>
    <t>Vyměření přípojek na potrubí vyvedení a upevnění odpadních výpustek DN 110</t>
  </si>
  <si>
    <t>-1204080953</t>
  </si>
  <si>
    <t>https://podminky.urs.cz/item/CS_URS_2021_02/721194109</t>
  </si>
  <si>
    <t>721211421</t>
  </si>
  <si>
    <t>Podlahové vpusti se svislým odtokem DN 50/75/110 mřížka nerez 115x115</t>
  </si>
  <si>
    <t>-1376891065</t>
  </si>
  <si>
    <t>https://podminky.urs.cz/item/CS_URS_2021_02/721211421</t>
  </si>
  <si>
    <t>721290111</t>
  </si>
  <si>
    <t>Zkouška těsnosti kanalizace v objektech vodou do DN 125</t>
  </si>
  <si>
    <t>-1236330164</t>
  </si>
  <si>
    <t>https://podminky.urs.cz/item/CS_URS_2021_02/721290111</t>
  </si>
  <si>
    <t>5,00+1,00+12,00</t>
  </si>
  <si>
    <t>998721102</t>
  </si>
  <si>
    <t>Přesun hmot pro vnitřní kanalizace stanovený z hmotnosti přesunovaného materiálu vodorovná dopravní vzdálenost do 50 m v objektech výšky přes 6 do 12 m</t>
  </si>
  <si>
    <t>724584198</t>
  </si>
  <si>
    <t>https://podminky.urs.cz/item/CS_URS_2021_02/998721102</t>
  </si>
  <si>
    <t>998721192</t>
  </si>
  <si>
    <t>Přesun hmot pro vnitřní kanalizace stanovený z hmotnosti přesunovaného materiálu Příplatek k ceně za zvětšený přesun přes vymezenou největší dopravní vzdálenost do 100 m</t>
  </si>
  <si>
    <t>-1937914259</t>
  </si>
  <si>
    <t>https://podminky.urs.cz/item/CS_URS_2021_02/998721192</t>
  </si>
  <si>
    <t>722</t>
  </si>
  <si>
    <t>Zdravotechnika - vnitřní vodovod</t>
  </si>
  <si>
    <t>722170942</t>
  </si>
  <si>
    <t>Oprava vodovodního potrubí z plastových trub spojky pro trubky nátrubkové G 1/2</t>
  </si>
  <si>
    <t>669948113</t>
  </si>
  <si>
    <t>https://podminky.urs.cz/item/CS_URS_2021_02/722170942</t>
  </si>
  <si>
    <t>722171912</t>
  </si>
  <si>
    <t>Odříznutí trubky nebo tvarovky u rozvodů vody z plastů D přes 16 do 20 mm</t>
  </si>
  <si>
    <t>-1873629523</t>
  </si>
  <si>
    <t>https://podminky.urs.cz/item/CS_URS_2021_02/722171912</t>
  </si>
  <si>
    <t>722173912</t>
  </si>
  <si>
    <t>Spoje rozvodů vody z plastů svary polyfuzí D přes 16 do 20 mm</t>
  </si>
  <si>
    <t>1439336829</t>
  </si>
  <si>
    <t>https://podminky.urs.cz/item/CS_URS_2021_02/722173912</t>
  </si>
  <si>
    <t>722174002</t>
  </si>
  <si>
    <t>Potrubí z plastových trubek z polypropylenu PPR svařovaných polyfúzně PN 16 (SDR 7,4) D 20 x 2,8</t>
  </si>
  <si>
    <t>140112316</t>
  </si>
  <si>
    <t>https://podminky.urs.cz/item/CS_URS_2021_02/722174002</t>
  </si>
  <si>
    <t>16,00</t>
  </si>
  <si>
    <t>722174003</t>
  </si>
  <si>
    <t>Potrubí z plastových trubek z polypropylenu PPR svařovaných polyfúzně PN 16 (SDR 7,4) D 25 x 3,5</t>
  </si>
  <si>
    <t>-1670116699</t>
  </si>
  <si>
    <t>https://podminky.urs.cz/item/CS_URS_2021_02/722174003</t>
  </si>
  <si>
    <t>33,00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</si>
  <si>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</si>
  <si>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</si>
  <si>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-1902386796</t>
  </si>
  <si>
    <t>https://podminky.urs.cz/item/CS_URS_2021_02/722181211</t>
  </si>
  <si>
    <t>8,00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</si>
  <si>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</si>
  <si>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</si>
  <si>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-1944689777</t>
  </si>
  <si>
    <t>https://podminky.urs.cz/item/CS_URS_2021_02/722181212</t>
  </si>
  <si>
    <t>20,00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</si>
  <si>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</si>
  <si>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</si>
  <si>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-544523001</t>
  </si>
  <si>
    <t>https://podminky.urs.cz/item/CS_URS_2021_02/722181242</t>
  </si>
  <si>
    <t>13,00</t>
  </si>
  <si>
    <t>722190401</t>
  </si>
  <si>
    <t>Zřízení přípojek na potrubí vyvedení a upevnění výpustek do DN 25</t>
  </si>
  <si>
    <t>-67560334</t>
  </si>
  <si>
    <t>https://podminky.urs.cz/item/CS_URS_2021_02/722190401</t>
  </si>
  <si>
    <t>722190901</t>
  </si>
  <si>
    <t>Opravy ostatní uzavření nebo otevření vodovodního potrubí při opravách včetně vypuštění a napuštění</t>
  </si>
  <si>
    <t>-1833302926</t>
  </si>
  <si>
    <t>https://podminky.urs.cz/item/CS_URS_2021_02/722190901</t>
  </si>
  <si>
    <t>722220132</t>
  </si>
  <si>
    <t>Armatury s jedním závitem nástěnky s plastovou vsuvkou k nalepení D 20 x R 1/2</t>
  </si>
  <si>
    <t>1655755038</t>
  </si>
  <si>
    <t>https://podminky.urs.cz/item/CS_URS_2021_02/722220132</t>
  </si>
  <si>
    <t>2+1</t>
  </si>
  <si>
    <t>722232044</t>
  </si>
  <si>
    <t>Armatury se dvěma závity kulové kohouty PN 42 do 185 °C přímé vnitřní závit G 3/4"</t>
  </si>
  <si>
    <t>-360044390</t>
  </si>
  <si>
    <t>https://podminky.urs.cz/item/CS_URS_2021_02/722232044</t>
  </si>
  <si>
    <t>722239101</t>
  </si>
  <si>
    <t>Armatury se dvěma závity montáž vodovodních armatur se dvěma závity ostatních typů G 1/2"</t>
  </si>
  <si>
    <t>39127775</t>
  </si>
  <si>
    <t>https://podminky.urs.cz/item/CS_URS_2021_02/722239101</t>
  </si>
  <si>
    <t>55141001</t>
  </si>
  <si>
    <t>kohout kulový rohový mosazný R 1/2"x3/8"</t>
  </si>
  <si>
    <t>-635983558</t>
  </si>
  <si>
    <t>https://podminky.urs.cz/item/CS_URS_2021_02/55141001</t>
  </si>
  <si>
    <t>-1101120369</t>
  </si>
  <si>
    <t>55190001</t>
  </si>
  <si>
    <t>flexi hadice ohebná sanitární D 9x13mm FF 3/8" 500mm</t>
  </si>
  <si>
    <t>386472835</t>
  </si>
  <si>
    <t>https://podminky.urs.cz/item/CS_URS_2021_02/55190001</t>
  </si>
  <si>
    <t>1*0,50</t>
  </si>
  <si>
    <t>722260811</t>
  </si>
  <si>
    <t>Demontáž vodoměrů závitových G 1/2</t>
  </si>
  <si>
    <t>-4196977</t>
  </si>
  <si>
    <t>https://podminky.urs.cz/item/CS_URS_2021_02/722260811</t>
  </si>
  <si>
    <t>722260921</t>
  </si>
  <si>
    <t>Oprava vodoměrů zpětná montáž vodoměrů závitových do potrubí z trubek ocelových G 1/2</t>
  </si>
  <si>
    <t>-1090995935</t>
  </si>
  <si>
    <t>https://podminky.urs.cz/item/CS_URS_2021_02/722260921</t>
  </si>
  <si>
    <t>722290226</t>
  </si>
  <si>
    <t>Zkoušky, proplach a desinfekce vodovodního potrubí zkoušky těsnosti vodovodního potrubí závitového do DN 50</t>
  </si>
  <si>
    <t>-779130771</t>
  </si>
  <si>
    <t>https://podminky.urs.cz/item/CS_URS_2021_02/722290226</t>
  </si>
  <si>
    <t>16,00+33,00</t>
  </si>
  <si>
    <t>722290229</t>
  </si>
  <si>
    <t>Zkoušky, proplach a desinfekce vodovodního potrubí zkoušky těsnosti vodovodního potrubí závitového přes DN 50 do DN 100</t>
  </si>
  <si>
    <t>-696592214</t>
  </si>
  <si>
    <t>https://podminky.urs.cz/item/CS_URS_2021_02/722290229</t>
  </si>
  <si>
    <t>15,00</t>
  </si>
  <si>
    <t>722290234</t>
  </si>
  <si>
    <t>Zkoušky, proplach a desinfekce vodovodního potrubí proplach a desinfekce vodovodního potrubí do DN 80</t>
  </si>
  <si>
    <t>2124659134</t>
  </si>
  <si>
    <t>https://podminky.urs.cz/item/CS_URS_2021_02/722290234</t>
  </si>
  <si>
    <t>998722103</t>
  </si>
  <si>
    <t>Přesun hmot pro vnitřní vodovod stanovený z hmotnosti přesunovaného materiálu vodorovná dopravní vzdálenost do 50 m v objektech výšky přes 12 do 24 m</t>
  </si>
  <si>
    <t>-1843028507</t>
  </si>
  <si>
    <t>https://podminky.urs.cz/item/CS_URS_2021_02/998722103</t>
  </si>
  <si>
    <t>998722192</t>
  </si>
  <si>
    <t>Přesun hmot pro vnitřní vodovod stanovený z hmotnosti přesunovaného materiálu Příplatek k ceně za zvětšený přesun přes vymezenou největší dopravní vzdálenost do 100 m</t>
  </si>
  <si>
    <t>1870645015</t>
  </si>
  <si>
    <t>https://podminky.urs.cz/item/CS_URS_2021_02/998722192</t>
  </si>
  <si>
    <t>725</t>
  </si>
  <si>
    <t>Zdravotechnika - zařizovací předměty</t>
  </si>
  <si>
    <t>725110814</t>
  </si>
  <si>
    <t>Demontáž klozetů odsávacích nebo kombinačních</t>
  </si>
  <si>
    <t>soubor</t>
  </si>
  <si>
    <t>-295779410</t>
  </si>
  <si>
    <t>https://podminky.urs.cz/item/CS_URS_2021_02/725110814</t>
  </si>
  <si>
    <t xml:space="preserve">"viz výkaz výměr  </t>
  </si>
  <si>
    <t>725119125</t>
  </si>
  <si>
    <t>Zařízení záchodů montáž klozetových mís závěsných na nosné stěny</t>
  </si>
  <si>
    <t>391123633</t>
  </si>
  <si>
    <t>https://podminky.urs.cz/item/CS_URS_2021_02/725119125</t>
  </si>
  <si>
    <t>64236051</t>
  </si>
  <si>
    <t>klozet keramický bílý závěsný hluboké splachování pro handicapované</t>
  </si>
  <si>
    <t>295456164</t>
  </si>
  <si>
    <t>https://podminky.urs.cz/item/CS_URS_2021_02/64236051</t>
  </si>
  <si>
    <t>725121525</t>
  </si>
  <si>
    <t>Pisoárové záchodky keramické automatické s radarovým senzorem</t>
  </si>
  <si>
    <t>1232370553</t>
  </si>
  <si>
    <t>https://podminky.urs.cz/item/CS_URS_2021_02/725121525</t>
  </si>
  <si>
    <t>725210821</t>
  </si>
  <si>
    <t>Demontáž umyvadel bez výtokových armatur umyvadel</t>
  </si>
  <si>
    <t>-1445266173</t>
  </si>
  <si>
    <t>https://podminky.urs.cz/item/CS_URS_2021_02/725210821</t>
  </si>
  <si>
    <t>725211681</t>
  </si>
  <si>
    <t>Umyvadla keramická bílá bez výtokových armatur připevněná na stěnu šrouby zdravotní, šířka umyvadla 640 mm</t>
  </si>
  <si>
    <t>-84557781</t>
  </si>
  <si>
    <t>https://podminky.urs.cz/item/CS_URS_2021_02/725211681</t>
  </si>
  <si>
    <t>725291703</t>
  </si>
  <si>
    <t>Doplňky zařízení koupelen a záchodů smaltované madla rovná, délky 500 mm</t>
  </si>
  <si>
    <t>-1367666032</t>
  </si>
  <si>
    <t>https://podminky.urs.cz/item/CS_URS_2021_02/725291703</t>
  </si>
  <si>
    <t xml:space="preserve">"viz výkaz výměr </t>
  </si>
  <si>
    <t>725291711</t>
  </si>
  <si>
    <t>Doplňky zařízení koupelen a záchodů smaltované madla krakorcová, délky 550 mm</t>
  </si>
  <si>
    <t>904523184</t>
  </si>
  <si>
    <t>https://podminky.urs.cz/item/CS_URS_2021_02/725291711</t>
  </si>
  <si>
    <t>725339111</t>
  </si>
  <si>
    <t>Výlevky montáž výlevky</t>
  </si>
  <si>
    <t>1473075128</t>
  </si>
  <si>
    <t>https://podminky.urs.cz/item/CS_URS_2021_02/725339111</t>
  </si>
  <si>
    <t>55231313</t>
  </si>
  <si>
    <t>výlevka nerezová závěsná se zadní stěnou a mřížkou</t>
  </si>
  <si>
    <t>-1104042878</t>
  </si>
  <si>
    <t>https://podminky.urs.cz/item/CS_URS_2021_02/55231313</t>
  </si>
  <si>
    <t>725590812</t>
  </si>
  <si>
    <t>Vnitrostaveništní přemístění vybouraných (demontovaných) hmot zařizovacích předmětů vodorovně do 100 m v objektech výšky přes 6 do 12 m</t>
  </si>
  <si>
    <t>611113701</t>
  </si>
  <si>
    <t>https://podminky.urs.cz/item/CS_URS_2021_02/725590812</t>
  </si>
  <si>
    <t>725820802</t>
  </si>
  <si>
    <t>Demontáž baterií stojánkových do 1 otvoru</t>
  </si>
  <si>
    <t>-285903465</t>
  </si>
  <si>
    <t>https://podminky.urs.cz/item/CS_URS_2021_02/725820802</t>
  </si>
  <si>
    <t>725821312</t>
  </si>
  <si>
    <t>Baterie dřezové nástěnné pákové s otáčivým kulatým ústím a délkou ramínka 300 mm</t>
  </si>
  <si>
    <t>-285709858</t>
  </si>
  <si>
    <t>https://podminky.urs.cz/item/CS_URS_2021_02/725821312</t>
  </si>
  <si>
    <t xml:space="preserve">1 </t>
  </si>
  <si>
    <t>725829131</t>
  </si>
  <si>
    <t>Baterie umyvadlové montáž ostatních typů stojánkových G 1/2"</t>
  </si>
  <si>
    <t>1082372973</t>
  </si>
  <si>
    <t>https://podminky.urs.cz/item/CS_URS_2021_02/725829131</t>
  </si>
  <si>
    <t>00020</t>
  </si>
  <si>
    <t>baterie páková k umyvadlu pro tělesně postižené</t>
  </si>
  <si>
    <t>-1525749062</t>
  </si>
  <si>
    <t>725869101</t>
  </si>
  <si>
    <t>Zápachové uzávěrky zařizovacích předmětů montáž zápachových uzávěrek umyvadlových do DN 40</t>
  </si>
  <si>
    <t>1108471500</t>
  </si>
  <si>
    <t>https://podminky.urs.cz/item/CS_URS_2021_02/725869101</t>
  </si>
  <si>
    <t>00022</t>
  </si>
  <si>
    <t>zápachová uzávěrka umyvadlová nerezová pro tělesně postižené</t>
  </si>
  <si>
    <t>446492931</t>
  </si>
  <si>
    <t>725980123</t>
  </si>
  <si>
    <t>Dvířka 30/30</t>
  </si>
  <si>
    <t>255661586</t>
  </si>
  <si>
    <t>https://podminky.urs.cz/item/CS_URS_2021_02/725980123</t>
  </si>
  <si>
    <t>998725103</t>
  </si>
  <si>
    <t>Přesun hmot pro zařizovací předměty stanovený z hmotnosti přesunovaného materiálu vodorovná dopravní vzdálenost do 50 m v objektech výšky přes 12 do 24 m</t>
  </si>
  <si>
    <t>746002727</t>
  </si>
  <si>
    <t>https://podminky.urs.cz/item/CS_URS_2021_02/998725103</t>
  </si>
  <si>
    <t>998725192</t>
  </si>
  <si>
    <t>Přesun hmot pro zařizovací předměty stanovený z hmotnosti přesunovaného materiálu Příplatek k cenám za zvětšený přesun přes vymezenou největší dopravní vzdálenost do 100 m</t>
  </si>
  <si>
    <t>-695296936</t>
  </si>
  <si>
    <t>https://podminky.urs.cz/item/CS_URS_2021_02/998725192</t>
  </si>
  <si>
    <t>726</t>
  </si>
  <si>
    <t>Zdravotechnika - předstěnové instalace</t>
  </si>
  <si>
    <t>726111204</t>
  </si>
  <si>
    <t>Předstěnové instalační systémy pro zazdění do masivních zděných konstrukcí montáž ostatních typů klozetů</t>
  </si>
  <si>
    <t>-1841009062</t>
  </si>
  <si>
    <t>https://podminky.urs.cz/item/CS_URS_2021_02/726111204</t>
  </si>
  <si>
    <t>00040</t>
  </si>
  <si>
    <t>montážní prvek pro závěsnou výlevku</t>
  </si>
  <si>
    <t>-1901296080</t>
  </si>
  <si>
    <t>55281708</t>
  </si>
  <si>
    <t>montážní prvek pro závěsné WC do lehkých stěn s kovovou konstrukcí pro tělesně postižené stavební v 1120mm</t>
  </si>
  <si>
    <t>1364787591</t>
  </si>
  <si>
    <t>https://podminky.urs.cz/item/CS_URS_2021_02/55281708</t>
  </si>
  <si>
    <t>66</t>
  </si>
  <si>
    <t>55281800</t>
  </si>
  <si>
    <t>tlačítko pro ovládání WC zepředu dvě vody bílé 246x164mm</t>
  </si>
  <si>
    <t>-1102846858</t>
  </si>
  <si>
    <t>https://podminky.urs.cz/item/CS_URS_2021_02/55281800</t>
  </si>
  <si>
    <t>998726113</t>
  </si>
  <si>
    <t>Přesun hmot pro instalační prefabrikáty stanovený z hmotnosti přesunovaného materiálu vodorovná dopravní vzdálenost do 50 m v objektech výšky přes 12 m do 24 m</t>
  </si>
  <si>
    <t>-1030449032</t>
  </si>
  <si>
    <t>https://podminky.urs.cz/item/CS_URS_2021_02/998726113</t>
  </si>
  <si>
    <t>998726192</t>
  </si>
  <si>
    <t>Přesun hmot pro instalační prefabrikáty stanovený z hmotnosti přesunovaného materiálu Příplatek k cenám za zvětšený přesun přes vymezenou největší dopravní vzdálenost do 100 m</t>
  </si>
  <si>
    <t>-32655594</t>
  </si>
  <si>
    <t>https://podminky.urs.cz/item/CS_URS_2021_02/998726192</t>
  </si>
  <si>
    <t>E.2. 7 -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</si>
  <si>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</si>
  <si>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</si>
  <si>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</si>
  <si>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-1713109962</t>
  </si>
  <si>
    <t>"výkaz výměr</t>
  </si>
  <si>
    <t>10,00*0,10</t>
  </si>
  <si>
    <t>-55271018</t>
  </si>
  <si>
    <t>3,00*1,50</t>
  </si>
  <si>
    <t>974031121</t>
  </si>
  <si>
    <t>Vysekání rýh ve zdivu cihelném na maltu vápennou nebo vápenocementovou do hl. 30 mm a šířky do 30 mm</t>
  </si>
  <si>
    <t>1874177491</t>
  </si>
  <si>
    <t>https://podminky.urs.cz/item/CS_URS_2021_02/974031121</t>
  </si>
  <si>
    <t>10,00</t>
  </si>
  <si>
    <t>977131110</t>
  </si>
  <si>
    <t>Vrty příklepovými vrtáky do cihelného zdiva nebo prostého betonu průměru do 16 mm</t>
  </si>
  <si>
    <t>699308606</t>
  </si>
  <si>
    <t>https://podminky.urs.cz/item/CS_URS_2021_02/977131110</t>
  </si>
  <si>
    <t>0,30*2</t>
  </si>
  <si>
    <t>-1696043210</t>
  </si>
  <si>
    <t>2036766271</t>
  </si>
  <si>
    <t>-2006064829</t>
  </si>
  <si>
    <t>0,021*15 "Přepočtené koeficientem množství</t>
  </si>
  <si>
    <t>237215601</t>
  </si>
  <si>
    <t>-5345782</t>
  </si>
  <si>
    <t>733</t>
  </si>
  <si>
    <t>Ústřední vytápění - rozvodné potrubí</t>
  </si>
  <si>
    <t>733222302</t>
  </si>
  <si>
    <t>Potrubí z trubek měděných polotvrdých spojovaných lisováním PN 16, T= +110°C Ø 15/1</t>
  </si>
  <si>
    <t>-456314198</t>
  </si>
  <si>
    <t>https://podminky.urs.cz/item/CS_URS_2021_02/733222302</t>
  </si>
  <si>
    <t>"Výkaz výměr</t>
  </si>
  <si>
    <t>733811211</t>
  </si>
  <si>
    <t>Ochrana potrubí termoizolačními trubicemi z pěnového polyetylenu PE přilepenými v příčných a podélných spojích, tloušťky izolace do 6 mm, vnitřního průměru izolace DN do 22 mm</t>
  </si>
  <si>
    <t>1524060200</t>
  </si>
  <si>
    <t>https://podminky.urs.cz/item/CS_URS_2021_02/733811211</t>
  </si>
  <si>
    <t>998733102</t>
  </si>
  <si>
    <t>Přesun hmot pro rozvody potrubí stanovený z hmotnosti přesunovaného materiálu vodorovná dopravní vzdálenost do 50 m v objektech výšky přes 6 do 12 m</t>
  </si>
  <si>
    <t>-1978696789</t>
  </si>
  <si>
    <t>https://podminky.urs.cz/item/CS_URS_2021_02/998733102</t>
  </si>
  <si>
    <t>734</t>
  </si>
  <si>
    <t>Ústřední vytápění - armatury</t>
  </si>
  <si>
    <t>734221682</t>
  </si>
  <si>
    <t>Ventily regulační závitové hlavice termostatické, pro ovládání ventilů PN 10 do 110°C kapalinové otopných těles VK</t>
  </si>
  <si>
    <t>-78815144</t>
  </si>
  <si>
    <t>https://podminky.urs.cz/item/CS_URS_2021_02/734221682</t>
  </si>
  <si>
    <t>734261402</t>
  </si>
  <si>
    <t>Šroubení připojovací armatury radiátorů VK PN 10 do 110°C, regulační uzavíratelné rohové G 1/2 x 18</t>
  </si>
  <si>
    <t>38987290</t>
  </si>
  <si>
    <t>https://podminky.urs.cz/item/CS_URS_2021_02/734261402</t>
  </si>
  <si>
    <t>998734102</t>
  </si>
  <si>
    <t>Přesun hmot pro armatury stanovený z hmotnosti přesunovaného materiálu vodorovná dopravní vzdálenost do 50 m v objektech výšky přes 6 do 12 m</t>
  </si>
  <si>
    <t>967670140</t>
  </si>
  <si>
    <t>https://podminky.urs.cz/item/CS_URS_2021_02/998734102</t>
  </si>
  <si>
    <t>735</t>
  </si>
  <si>
    <t>Ústřední vytápění - otopná tělesa</t>
  </si>
  <si>
    <t>735152573</t>
  </si>
  <si>
    <t>Otopná tělesa panelová VK dvoudesková PN 1,0 MPa, T do 110°C se dvěma přídavnými přestupními plochami výšky tělesa 600 mm stavební délky / výkonu 600 mm / 1007 W</t>
  </si>
  <si>
    <t>-113162231</t>
  </si>
  <si>
    <t>https://podminky.urs.cz/item/CS_URS_2021_02/735152573</t>
  </si>
  <si>
    <t>735511137</t>
  </si>
  <si>
    <t>Trubkové teplovodní podlahové vytápění připojovací šroubení rozdělovače, potrubí 16x2,0 mm</t>
  </si>
  <si>
    <t>-1641272881</t>
  </si>
  <si>
    <t>https://podminky.urs.cz/item/CS_URS_2021_02/735511137</t>
  </si>
  <si>
    <t>998735102</t>
  </si>
  <si>
    <t>Přesun hmot pro otopná tělesa stanovený z hmotnosti přesunovaného materiálu vodorovná dopravní vzdálenost do 50 m v objektech výšky přes 6 do 12 m</t>
  </si>
  <si>
    <t>-160850604</t>
  </si>
  <si>
    <t>https://podminky.urs.cz/item/CS_URS_2021_02/998735102</t>
  </si>
  <si>
    <t>783615553</t>
  </si>
  <si>
    <t>Mezinátěr armatur a kovových potrubí potrubí do DN 50 mm syntetický samozákladující</t>
  </si>
  <si>
    <t>1891861014</t>
  </si>
  <si>
    <t>https://podminky.urs.cz/item/CS_URS_2021_02/783615553</t>
  </si>
  <si>
    <t>6,00</t>
  </si>
  <si>
    <t>783617603</t>
  </si>
  <si>
    <t>Krycí nátěr (email) armatur a kovových potrubí potrubí do DN 50 mm jednonásobný syntetický samozákladující</t>
  </si>
  <si>
    <t>1980509547</t>
  </si>
  <si>
    <t>https://podminky.urs.cz/item/CS_URS_2021_02/783617603</t>
  </si>
  <si>
    <t>HZS2212</t>
  </si>
  <si>
    <t>Hodinové zúčtovací sazby profesí PSV provádění stavebních instalací instalatér odborný</t>
  </si>
  <si>
    <t>-157251206</t>
  </si>
  <si>
    <t>https://podminky.urs.cz/item/CS_URS_2021_02/HZS2212</t>
  </si>
  <si>
    <t>"topná zkouška"24</t>
  </si>
  <si>
    <t>E.2. 8 - Vzduchotechnická zařízení</t>
  </si>
  <si>
    <t xml:space="preserve">    751 - Vzduchotechnika</t>
  </si>
  <si>
    <t>2085059506</t>
  </si>
  <si>
    <t>977151119</t>
  </si>
  <si>
    <t>Jádrové vrty diamantovými korunkami do stavebních materiálů (železobetonu, betonu, cihel, obkladů, dlažeb, kamene) průměru přes 100 do 110 mm</t>
  </si>
  <si>
    <t>244959009</t>
  </si>
  <si>
    <t>https://podminky.urs.cz/item/CS_URS_2021_02/977151119</t>
  </si>
  <si>
    <t>0,30</t>
  </si>
  <si>
    <t>751</t>
  </si>
  <si>
    <t>Vzduchotechnika</t>
  </si>
  <si>
    <t>751322012</t>
  </si>
  <si>
    <t>Montáž talířových ventilů, anemostatů, dýz talířového ventilu, průměru přes 100 do 200 mm</t>
  </si>
  <si>
    <t>1881837820</t>
  </si>
  <si>
    <t>https://podminky.urs.cz/item/CS_URS_2021_02/751322012</t>
  </si>
  <si>
    <t>42972202</t>
  </si>
  <si>
    <t>talířový ventil pro přívod a odvod vzduchu plastový D 125mm</t>
  </si>
  <si>
    <t>743235017</t>
  </si>
  <si>
    <t>https://podminky.urs.cz/item/CS_URS_2021_02/42972202</t>
  </si>
  <si>
    <t>751398031</t>
  </si>
  <si>
    <t>Montáž ostatních zařízení ventilační mřížky do dveří nebo desek, průřezu do 0,040 m2</t>
  </si>
  <si>
    <t>1593908693</t>
  </si>
  <si>
    <t>https://podminky.urs.cz/item/CS_URS_2021_02/751398031</t>
  </si>
  <si>
    <t>42972190</t>
  </si>
  <si>
    <t>mřížka větrací do dveří PVC oboustranná bílá 130x350 mm</t>
  </si>
  <si>
    <t>629427133</t>
  </si>
  <si>
    <t>https://podminky.urs.cz/item/CS_URS_2021_02/42972190</t>
  </si>
  <si>
    <t>751510041</t>
  </si>
  <si>
    <t>Vzduchotechnické potrubí z pozinkovaného plechu kruhové, trouba spirálně vinutá bez příruby, průměru do 100 mm</t>
  </si>
  <si>
    <t>813677527</t>
  </si>
  <si>
    <t>https://podminky.urs.cz/item/CS_URS_2021_02/751510041</t>
  </si>
  <si>
    <t>3,00</t>
  </si>
  <si>
    <t>751572031</t>
  </si>
  <si>
    <t>Závěs kruhového potrubí na montovanou konstrukci z nosníku, kotvenou do betonu průměru potrubí do 100 mm</t>
  </si>
  <si>
    <t>2029601083</t>
  </si>
  <si>
    <t>https://podminky.urs.cz/item/CS_URS_2021_02/751572031</t>
  </si>
  <si>
    <t>HZS3212</t>
  </si>
  <si>
    <t>Hodinové zúčtovací sazby montáží technologických zařízení na stavebních objektech montér vzduchotechniky odborný</t>
  </si>
  <si>
    <t>99860072</t>
  </si>
  <si>
    <t>https://podminky.urs.cz/item/CS_URS_2021_02/HZS3212</t>
  </si>
  <si>
    <t>"vsazení odbočky</t>
  </si>
  <si>
    <t>00000</t>
  </si>
  <si>
    <t>materiál pro vsazení odbočky</t>
  </si>
  <si>
    <t>-1209434147</t>
  </si>
  <si>
    <t>E.2.10 - Umělé osvětlení a vnitřní slaboproudé rozvody</t>
  </si>
  <si>
    <t>741 - Elektroinstalace - silnoproud</t>
  </si>
  <si>
    <t xml:space="preserve">    D1 - Elektroinstalace - montáž</t>
  </si>
  <si>
    <t xml:space="preserve">    D2 - Elektroinstalace - materiál</t>
  </si>
  <si>
    <t xml:space="preserve">    D3 - Rozvodnice - montáž</t>
  </si>
  <si>
    <t xml:space="preserve">    D4 - Rozvodnice - materiál</t>
  </si>
  <si>
    <t xml:space="preserve">    D5 - Elektroinstalace - ostatní - revize</t>
  </si>
  <si>
    <t>741</t>
  </si>
  <si>
    <t>Elektroinstalace - silnoproud</t>
  </si>
  <si>
    <t>D1</t>
  </si>
  <si>
    <t>Elektroinstalace - montáž</t>
  </si>
  <si>
    <t>732199100</t>
  </si>
  <si>
    <t>Montáž štítků orientačních</t>
  </si>
  <si>
    <t>-1711776864</t>
  </si>
  <si>
    <t>https://podminky.urs.cz/item/CS_URS_2021_02/732199100</t>
  </si>
  <si>
    <t>741112001</t>
  </si>
  <si>
    <t>Montáž krabice zapuštěná plastová kruhová</t>
  </si>
  <si>
    <t>ks</t>
  </si>
  <si>
    <t>1940101873</t>
  </si>
  <si>
    <t>741112061</t>
  </si>
  <si>
    <t>Montáž Krabice přístrojová zapuštěná plastová kruhová</t>
  </si>
  <si>
    <t>-536405204</t>
  </si>
  <si>
    <t>741112101</t>
  </si>
  <si>
    <t>Montáž rozvodka zapuštěná plastová OP</t>
  </si>
  <si>
    <t>-2128895565</t>
  </si>
  <si>
    <t>741112601</t>
  </si>
  <si>
    <t>Montáž datový a komunikační kabel 2-4x1mm2, uložení pevně (např. JYTY)</t>
  </si>
  <si>
    <t>1815966719</t>
  </si>
  <si>
    <t>741120001</t>
  </si>
  <si>
    <t>Montáž vodičů izolovaných měděných bez ukončení uložených pod omítku plných a laněných (např. CY), průřezu žíly 0,35 až 6 mm2</t>
  </si>
  <si>
    <t>1273068224</t>
  </si>
  <si>
    <t>https://podminky.urs.cz/item/CS_URS_2021_02/741120001</t>
  </si>
  <si>
    <t>741120003</t>
  </si>
  <si>
    <t>Montáž vodičů izolovaných měděných bez ukončení uložených pod omítku plných a laněných (např. CY), průřezu žíly 10 až 16 mm2</t>
  </si>
  <si>
    <t>-414006117</t>
  </si>
  <si>
    <t>https://podminky.urs.cz/item/CS_URS_2021_02/741120003</t>
  </si>
  <si>
    <t>741122611</t>
  </si>
  <si>
    <t>Montáž kabelů měděných bez ukončení uložených pevně plných kulatých nebo bezhalogenových (např. CYKY) počtu a průřezu žil 3x1,5 až 6 mm2</t>
  </si>
  <si>
    <t>-1329708599</t>
  </si>
  <si>
    <t>https://podminky.urs.cz/item/CS_URS_2021_02/741122611</t>
  </si>
  <si>
    <t>741310201</t>
  </si>
  <si>
    <t>Montáž vypínač (polo)zapuštěný šroubové připojení 1- jednopólový</t>
  </si>
  <si>
    <t>-13380643</t>
  </si>
  <si>
    <t>741310212</t>
  </si>
  <si>
    <t>Montáž ovladač (polo)zapuštěný šroubové připojení 1/0-tlačítkový zapínací</t>
  </si>
  <si>
    <t>-507474674</t>
  </si>
  <si>
    <t>741372R01</t>
  </si>
  <si>
    <t>Montáž svítidel</t>
  </si>
  <si>
    <t>593117379</t>
  </si>
  <si>
    <t>971033131</t>
  </si>
  <si>
    <t>Vybourání otvorů ve zdivu cihelném D do 60mm na MVC nebo MV tl do 150mm</t>
  </si>
  <si>
    <t>-1983099423</t>
  </si>
  <si>
    <t>971033141</t>
  </si>
  <si>
    <t>Vybourání otvorů ve zdivu cihelném D do 60mm na MVC nebo MV tl do 300mm</t>
  </si>
  <si>
    <t>-377884622</t>
  </si>
  <si>
    <t>973031616</t>
  </si>
  <si>
    <t>Vysekání výklenků nebo kapes ve zdivu z cihel na maltu vápennou nebo vápenocementovou kapes pro špalíky a krabice velikosti do 100x100x50mm</t>
  </si>
  <si>
    <t>-972991911</t>
  </si>
  <si>
    <t>1710520614</t>
  </si>
  <si>
    <t>DE</t>
  </si>
  <si>
    <t>Demontáž stávající elektroinstalace + 20%</t>
  </si>
  <si>
    <t>kpl/ks</t>
  </si>
  <si>
    <t>-1309460283</t>
  </si>
  <si>
    <t>KP.Rm</t>
  </si>
  <si>
    <t>Kompletační činnost + 4,5%</t>
  </si>
  <si>
    <t>1578066192</t>
  </si>
  <si>
    <t>Pol1</t>
  </si>
  <si>
    <t>Elektromagnetický zámek 12VDC</t>
  </si>
  <si>
    <t>-1973513197</t>
  </si>
  <si>
    <t>Pol2</t>
  </si>
  <si>
    <t>SOS signalizace 230V/2,5W, LED</t>
  </si>
  <si>
    <t>-2129875469</t>
  </si>
  <si>
    <t>Pol3</t>
  </si>
  <si>
    <t>Mincovní automat pro otevírání dveří s ovládáním světla, ventilace, SOS a eurozámkem</t>
  </si>
  <si>
    <t>1319111646</t>
  </si>
  <si>
    <t>D2</t>
  </si>
  <si>
    <t>Elektroinstalace - materiál</t>
  </si>
  <si>
    <t>PM.Re</t>
  </si>
  <si>
    <t>Podr.materiál + 3%</t>
  </si>
  <si>
    <t>617371954</t>
  </si>
  <si>
    <t>PR.Re</t>
  </si>
  <si>
    <t>Prořez + 2%</t>
  </si>
  <si>
    <t>-1867405241</t>
  </si>
  <si>
    <t>PŘ.Re</t>
  </si>
  <si>
    <t>Přesun + 3%</t>
  </si>
  <si>
    <t>-1670754190</t>
  </si>
  <si>
    <t>SOS tlačítko</t>
  </si>
  <si>
    <t>-2035468055</t>
  </si>
  <si>
    <t>Jednopólový spínač</t>
  </si>
  <si>
    <t>-1649004785</t>
  </si>
  <si>
    <t>Krabice přístrojová KP</t>
  </si>
  <si>
    <t>-62295554</t>
  </si>
  <si>
    <t>Pol4</t>
  </si>
  <si>
    <t>Krabice rozvodná KR</t>
  </si>
  <si>
    <t>-162958745</t>
  </si>
  <si>
    <t>Pol5</t>
  </si>
  <si>
    <t>Kabel CYKY 3Ox1,5</t>
  </si>
  <si>
    <t>-398192401</t>
  </si>
  <si>
    <t>Pol6</t>
  </si>
  <si>
    <t>Kabel CYKY 3Jx1,5</t>
  </si>
  <si>
    <t>1983637775</t>
  </si>
  <si>
    <t>Pol7</t>
  </si>
  <si>
    <t>Kabel CYKY 3Jx2,5</t>
  </si>
  <si>
    <t>-1160704349</t>
  </si>
  <si>
    <t>Pol8</t>
  </si>
  <si>
    <t>Kabel JYTY 2x1</t>
  </si>
  <si>
    <t>-728152704</t>
  </si>
  <si>
    <t>Pol9</t>
  </si>
  <si>
    <t>Kabel JYTY 4x1</t>
  </si>
  <si>
    <t>-1750105500</t>
  </si>
  <si>
    <t>Pol10</t>
  </si>
  <si>
    <t>Vodič CYA 6 zelenožlutý</t>
  </si>
  <si>
    <t>1913399233</t>
  </si>
  <si>
    <t>Pol11</t>
  </si>
  <si>
    <t>Vodič CYA 16 zelenožlutý</t>
  </si>
  <si>
    <t>-330891083</t>
  </si>
  <si>
    <t>Pol12</t>
  </si>
  <si>
    <t>Svorkovnice OP v krabici</t>
  </si>
  <si>
    <t>-990513868</t>
  </si>
  <si>
    <t>Pol13</t>
  </si>
  <si>
    <t>Flourescenční štítek s piktogramem nepodsvětlený</t>
  </si>
  <si>
    <t>-521875681</t>
  </si>
  <si>
    <t>Pol14</t>
  </si>
  <si>
    <t>Svítidlo LED, IP65, 16W, 1950lm</t>
  </si>
  <si>
    <t>-309577851</t>
  </si>
  <si>
    <t>Pol15</t>
  </si>
  <si>
    <t>Svítidlo LED, IP65, 3,1W, 74lm, 1hodina</t>
  </si>
  <si>
    <t>-155578897</t>
  </si>
  <si>
    <t>Pol16</t>
  </si>
  <si>
    <t>1429949385</t>
  </si>
  <si>
    <t>Pol17</t>
  </si>
  <si>
    <t>-1340181162</t>
  </si>
  <si>
    <t>Pol18</t>
  </si>
  <si>
    <t>380990693</t>
  </si>
  <si>
    <t>D3</t>
  </si>
  <si>
    <t>Rozvodnice - montáž</t>
  </si>
  <si>
    <t>741210001</t>
  </si>
  <si>
    <t>Montáž rozvodnice oceloplechová nebo plastová běžná do 20kg</t>
  </si>
  <si>
    <t>-838614593</t>
  </si>
  <si>
    <t>741320105</t>
  </si>
  <si>
    <t>Montáž jističů, vypínačů jednopólových nn do 25 A ve skříni</t>
  </si>
  <si>
    <t>914683629</t>
  </si>
  <si>
    <t>741322122</t>
  </si>
  <si>
    <t>Montáž relé a patice s vložením modulu</t>
  </si>
  <si>
    <t>-1841740702</t>
  </si>
  <si>
    <t>KP.Rr</t>
  </si>
  <si>
    <t>20612930</t>
  </si>
  <si>
    <t>Úprava v místě napojení RS/stávající B10/1</t>
  </si>
  <si>
    <t>-811204733</t>
  </si>
  <si>
    <t>D4</t>
  </si>
  <si>
    <t>Rozvodnice - materiál</t>
  </si>
  <si>
    <t>PM.Rr</t>
  </si>
  <si>
    <t>913172499</t>
  </si>
  <si>
    <t>PR.Rr</t>
  </si>
  <si>
    <t>-712412363</t>
  </si>
  <si>
    <t>PŘ.Rr</t>
  </si>
  <si>
    <t>-1611234497</t>
  </si>
  <si>
    <t>Pol1.1</t>
  </si>
  <si>
    <t>Rozvodnice RWC 1x12 modulů, IP65, 1-řadá, 320x260x145mm, vč.příslušenství</t>
  </si>
  <si>
    <t>1003814094</t>
  </si>
  <si>
    <t>Pol2.1</t>
  </si>
  <si>
    <t>Jistič C6/1</t>
  </si>
  <si>
    <t>1804118194</t>
  </si>
  <si>
    <t>Pol3.1</t>
  </si>
  <si>
    <t>Jistič B6/1</t>
  </si>
  <si>
    <t>1221140555</t>
  </si>
  <si>
    <t>Pol4.1</t>
  </si>
  <si>
    <t>Patice YRT78626 + relé RT314012 (12VDC)</t>
  </si>
  <si>
    <t>1897540804</t>
  </si>
  <si>
    <t>Pol5.1</t>
  </si>
  <si>
    <t>Vypínač A40/1</t>
  </si>
  <si>
    <t>1746508524</t>
  </si>
  <si>
    <t>D5</t>
  </si>
  <si>
    <t>Elektroinstalace - ostatní - revize</t>
  </si>
  <si>
    <t>741810002</t>
  </si>
  <si>
    <t>Zkoušky a prohlídky elektrických rozvodů a zařízení celková prohlídka a vyhotovení revizní zprávy pro objem montážních prací přes 100 do 500 tis. Kč</t>
  </si>
  <si>
    <t>-2065161609</t>
  </si>
  <si>
    <t>https://podminky.urs.cz/item/CS_URS_2021_02/741810002</t>
  </si>
  <si>
    <t>E.2.13 - Vnitřní vybavení budov</t>
  </si>
  <si>
    <t>DEZIN.R</t>
  </si>
  <si>
    <t>Zásobník dezinfekce automatický nerezový - kompletní dodávka+montáž</t>
  </si>
  <si>
    <t>-1051346366</t>
  </si>
  <si>
    <t>DRZAK.R</t>
  </si>
  <si>
    <t>Zabudovaný zásobník na toaletní papír - kompletní dodávka+montáž dle specifikace prvku M/02</t>
  </si>
  <si>
    <t>-1685446510</t>
  </si>
  <si>
    <t>"M/02"1</t>
  </si>
  <si>
    <t>MINCOVNIK.R</t>
  </si>
  <si>
    <t>Mincovník automat pro otevírání dveří - kompletní doávka+montáž dle specifikace prvku T/03</t>
  </si>
  <si>
    <t>-341836565</t>
  </si>
  <si>
    <t>"Dodávka a montáž mincovíku"1</t>
  </si>
  <si>
    <t>MYDLO.R</t>
  </si>
  <si>
    <t>Zásobník na mýdlo - kompletní dodávka+montáž dle specifikace prvku M/02</t>
  </si>
  <si>
    <t>-1469786621</t>
  </si>
  <si>
    <t>PAPIR.R</t>
  </si>
  <si>
    <t>Zabudovaný zásobník na papír utěrky s košem - kompletní dodávka+montáž dle specifikace prvku M/02</t>
  </si>
  <si>
    <t>-512621194</t>
  </si>
  <si>
    <t>PULT.R</t>
  </si>
  <si>
    <t>Přebalovací pult - kompletní doávka+montáž dle specifikace prvku M/01</t>
  </si>
  <si>
    <t>1173218667</t>
  </si>
  <si>
    <t>"M/01"1</t>
  </si>
  <si>
    <t>VESAK.R</t>
  </si>
  <si>
    <t>Věšák - kompletní dodávka+montáž dle specifikace prvku M/02</t>
  </si>
  <si>
    <t>-776379684</t>
  </si>
  <si>
    <t>WC.R</t>
  </si>
  <si>
    <t>WC kartáč- kompletní dodávka+montáž</t>
  </si>
  <si>
    <t>397723199</t>
  </si>
  <si>
    <t>ZRCADLO.R</t>
  </si>
  <si>
    <t>Zrcadlo - kompletní dodávka+montáž dle specifikace prvku M/02</t>
  </si>
  <si>
    <t>736982183</t>
  </si>
  <si>
    <t>VON - Vedlejší a ostatní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</si>
  <si>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</si>
  <si>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</si>
  <si>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</si>
  <si>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</si>
  <si>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</si>
  <si>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</si>
  <si>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</si>
  <si>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</si>
  <si>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</si>
  <si>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372536880</t>
  </si>
  <si>
    <t>"Zařízení staveniště, zrušení staveniště, úklid kpl."1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</si>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</sst>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9211" TargetMode="External" /><Relationship Id="rId2" Type="http://schemas.openxmlformats.org/officeDocument/2006/relationships/hyperlink" Target="https://podminky.urs.cz/item/CS_URS_2021_02/317234410" TargetMode="External" /><Relationship Id="rId3" Type="http://schemas.openxmlformats.org/officeDocument/2006/relationships/hyperlink" Target="https://podminky.urs.cz/item/CS_URS_2021_02/317944321" TargetMode="External" /><Relationship Id="rId4" Type="http://schemas.openxmlformats.org/officeDocument/2006/relationships/hyperlink" Target="https://podminky.urs.cz/item/CS_URS_2021_02/342272245" TargetMode="External" /><Relationship Id="rId5" Type="http://schemas.openxmlformats.org/officeDocument/2006/relationships/hyperlink" Target="https://podminky.urs.cz/item/CS_URS_2021_02/346244381" TargetMode="External" /><Relationship Id="rId6" Type="http://schemas.openxmlformats.org/officeDocument/2006/relationships/hyperlink" Target="https://podminky.urs.cz/item/CS_URS_2021_02/611142001" TargetMode="External" /><Relationship Id="rId7" Type="http://schemas.openxmlformats.org/officeDocument/2006/relationships/hyperlink" Target="https://podminky.urs.cz/item/CS_URS_2021_02/612142001" TargetMode="External" /><Relationship Id="rId8" Type="http://schemas.openxmlformats.org/officeDocument/2006/relationships/hyperlink" Target="https://podminky.urs.cz/item/CS_URS_2021_02/611311141" TargetMode="External" /><Relationship Id="rId9" Type="http://schemas.openxmlformats.org/officeDocument/2006/relationships/hyperlink" Target="https://podminky.urs.cz/item/CS_URS_2021_02/612311141" TargetMode="External" /><Relationship Id="rId10" Type="http://schemas.openxmlformats.org/officeDocument/2006/relationships/hyperlink" Target="https://podminky.urs.cz/item/CS_URS_2021_02/642944121" TargetMode="External" /><Relationship Id="rId11" Type="http://schemas.openxmlformats.org/officeDocument/2006/relationships/hyperlink" Target="https://podminky.urs.cz/item/CS_URS_2021_02/55331452" TargetMode="External" /><Relationship Id="rId12" Type="http://schemas.openxmlformats.org/officeDocument/2006/relationships/hyperlink" Target="https://podminky.urs.cz/item/CS_URS_2021_02/55331453" TargetMode="External" /><Relationship Id="rId13" Type="http://schemas.openxmlformats.org/officeDocument/2006/relationships/hyperlink" Target="https://podminky.urs.cz/item/CS_URS_2021_02/946112112" TargetMode="External" /><Relationship Id="rId14" Type="http://schemas.openxmlformats.org/officeDocument/2006/relationships/hyperlink" Target="https://podminky.urs.cz/item/CS_URS_2021_02/946112212" TargetMode="External" /><Relationship Id="rId15" Type="http://schemas.openxmlformats.org/officeDocument/2006/relationships/hyperlink" Target="https://podminky.urs.cz/item/CS_URS_2021_02/946112812" TargetMode="External" /><Relationship Id="rId16" Type="http://schemas.openxmlformats.org/officeDocument/2006/relationships/hyperlink" Target="https://podminky.urs.cz/item/CS_URS_2021_02/952901111" TargetMode="External" /><Relationship Id="rId17" Type="http://schemas.openxmlformats.org/officeDocument/2006/relationships/hyperlink" Target="https://podminky.urs.cz/item/CS_URS_2021_02/962081141" TargetMode="External" /><Relationship Id="rId18" Type="http://schemas.openxmlformats.org/officeDocument/2006/relationships/hyperlink" Target="https://podminky.urs.cz/item/CS_URS_2021_02/968072455" TargetMode="External" /><Relationship Id="rId19" Type="http://schemas.openxmlformats.org/officeDocument/2006/relationships/hyperlink" Target="https://podminky.urs.cz/item/CS_URS_2021_02/971033431" TargetMode="External" /><Relationship Id="rId20" Type="http://schemas.openxmlformats.org/officeDocument/2006/relationships/hyperlink" Target="https://podminky.urs.cz/item/CS_URS_2021_02/971033441" TargetMode="External" /><Relationship Id="rId21" Type="http://schemas.openxmlformats.org/officeDocument/2006/relationships/hyperlink" Target="https://podminky.urs.cz/item/CS_URS_2021_02/971033541" TargetMode="External" /><Relationship Id="rId22" Type="http://schemas.openxmlformats.org/officeDocument/2006/relationships/hyperlink" Target="https://podminky.urs.cz/item/CS_URS_2021_02/971033641" TargetMode="External" /><Relationship Id="rId23" Type="http://schemas.openxmlformats.org/officeDocument/2006/relationships/hyperlink" Target="https://podminky.urs.cz/item/CS_URS_2021_02/973031335" TargetMode="External" /><Relationship Id="rId24" Type="http://schemas.openxmlformats.org/officeDocument/2006/relationships/hyperlink" Target="https://podminky.urs.cz/item/CS_URS_2021_02/978012191" TargetMode="External" /><Relationship Id="rId25" Type="http://schemas.openxmlformats.org/officeDocument/2006/relationships/hyperlink" Target="https://podminky.urs.cz/item/CS_URS_2021_02/978013191" TargetMode="External" /><Relationship Id="rId26" Type="http://schemas.openxmlformats.org/officeDocument/2006/relationships/hyperlink" Target="https://podminky.urs.cz/item/CS_URS_2021_02/978059541" TargetMode="External" /><Relationship Id="rId27" Type="http://schemas.openxmlformats.org/officeDocument/2006/relationships/hyperlink" Target="https://podminky.urs.cz/item/CS_URS_2021_02/997006512" TargetMode="External" /><Relationship Id="rId28" Type="http://schemas.openxmlformats.org/officeDocument/2006/relationships/hyperlink" Target="https://podminky.urs.cz/item/CS_URS_2021_02/997006519" TargetMode="External" /><Relationship Id="rId29" Type="http://schemas.openxmlformats.org/officeDocument/2006/relationships/hyperlink" Target="https://podminky.urs.cz/item/CS_URS_2021_02/997013631" TargetMode="External" /><Relationship Id="rId30" Type="http://schemas.openxmlformats.org/officeDocument/2006/relationships/hyperlink" Target="https://podminky.urs.cz/item/CS_URS_2021_02/998011001" TargetMode="External" /><Relationship Id="rId31" Type="http://schemas.openxmlformats.org/officeDocument/2006/relationships/hyperlink" Target="https://podminky.urs.cz/item/CS_URS_2021_02/711113117" TargetMode="External" /><Relationship Id="rId32" Type="http://schemas.openxmlformats.org/officeDocument/2006/relationships/hyperlink" Target="https://podminky.urs.cz/item/CS_URS_2021_02/711113127" TargetMode="External" /><Relationship Id="rId33" Type="http://schemas.openxmlformats.org/officeDocument/2006/relationships/hyperlink" Target="https://podminky.urs.cz/item/CS_URS_2021_02/998711101" TargetMode="External" /><Relationship Id="rId34" Type="http://schemas.openxmlformats.org/officeDocument/2006/relationships/hyperlink" Target="https://podminky.urs.cz/item/CS_URS_2021_02/998711181" TargetMode="External" /><Relationship Id="rId35" Type="http://schemas.openxmlformats.org/officeDocument/2006/relationships/hyperlink" Target="https://podminky.urs.cz/item/CS_URS_2021_02/763121611" TargetMode="External" /><Relationship Id="rId36" Type="http://schemas.openxmlformats.org/officeDocument/2006/relationships/hyperlink" Target="https://podminky.urs.cz/item/CS_URS_2021_02/59030625" TargetMode="External" /><Relationship Id="rId37" Type="http://schemas.openxmlformats.org/officeDocument/2006/relationships/hyperlink" Target="https://podminky.urs.cz/item/CS_URS_2021_02/59030635" TargetMode="External" /><Relationship Id="rId38" Type="http://schemas.openxmlformats.org/officeDocument/2006/relationships/hyperlink" Target="https://podminky.urs.cz/item/CS_URS_2021_02/763121621" TargetMode="External" /><Relationship Id="rId39" Type="http://schemas.openxmlformats.org/officeDocument/2006/relationships/hyperlink" Target="https://podminky.urs.cz/item/CS_URS_2021_02/59030025" TargetMode="External" /><Relationship Id="rId40" Type="http://schemas.openxmlformats.org/officeDocument/2006/relationships/hyperlink" Target="https://podminky.urs.cz/item/CS_URS_2021_02/763131451" TargetMode="External" /><Relationship Id="rId41" Type="http://schemas.openxmlformats.org/officeDocument/2006/relationships/hyperlink" Target="https://podminky.urs.cz/item/CS_URS_2021_02/998763301" TargetMode="External" /><Relationship Id="rId42" Type="http://schemas.openxmlformats.org/officeDocument/2006/relationships/hyperlink" Target="https://podminky.urs.cz/item/CS_URS_2021_02/998763381" TargetMode="External" /><Relationship Id="rId43" Type="http://schemas.openxmlformats.org/officeDocument/2006/relationships/hyperlink" Target="https://podminky.urs.cz/item/CS_URS_2021_02/766660001" TargetMode="External" /><Relationship Id="rId44" Type="http://schemas.openxmlformats.org/officeDocument/2006/relationships/hyperlink" Target="https://podminky.urs.cz/item/CS_URS_2021_02/766660002" TargetMode="External" /><Relationship Id="rId45" Type="http://schemas.openxmlformats.org/officeDocument/2006/relationships/hyperlink" Target="https://podminky.urs.cz/item/CS_URS_2021_02/766660717" TargetMode="External" /><Relationship Id="rId46" Type="http://schemas.openxmlformats.org/officeDocument/2006/relationships/hyperlink" Target="https://podminky.urs.cz/item/CS_URS_2021_02/54917250" TargetMode="External" /><Relationship Id="rId47" Type="http://schemas.openxmlformats.org/officeDocument/2006/relationships/hyperlink" Target="https://podminky.urs.cz/item/CS_URS_2021_02/998766101" TargetMode="External" /><Relationship Id="rId48" Type="http://schemas.openxmlformats.org/officeDocument/2006/relationships/hyperlink" Target="https://podminky.urs.cz/item/CS_URS_2021_02/998766181" TargetMode="External" /><Relationship Id="rId49" Type="http://schemas.openxmlformats.org/officeDocument/2006/relationships/hyperlink" Target="https://podminky.urs.cz/item/CS_URS_2021_02/771111011" TargetMode="External" /><Relationship Id="rId50" Type="http://schemas.openxmlformats.org/officeDocument/2006/relationships/hyperlink" Target="https://podminky.urs.cz/item/CS_URS_2021_02/771121011" TargetMode="External" /><Relationship Id="rId51" Type="http://schemas.openxmlformats.org/officeDocument/2006/relationships/hyperlink" Target="https://podminky.urs.cz/item/CS_URS_2021_02/771151021" TargetMode="External" /><Relationship Id="rId52" Type="http://schemas.openxmlformats.org/officeDocument/2006/relationships/hyperlink" Target="https://podminky.urs.cz/item/CS_URS_2021_02/771574115" TargetMode="External" /><Relationship Id="rId53" Type="http://schemas.openxmlformats.org/officeDocument/2006/relationships/hyperlink" Target="https://podminky.urs.cz/item/CS_URS_2021_02/59761406" TargetMode="External" /><Relationship Id="rId54" Type="http://schemas.openxmlformats.org/officeDocument/2006/relationships/hyperlink" Target="https://podminky.urs.cz/item/CS_URS_2021_02/771577114" TargetMode="External" /><Relationship Id="rId55" Type="http://schemas.openxmlformats.org/officeDocument/2006/relationships/hyperlink" Target="https://podminky.urs.cz/item/CS_URS_2021_02/998771101" TargetMode="External" /><Relationship Id="rId56" Type="http://schemas.openxmlformats.org/officeDocument/2006/relationships/hyperlink" Target="https://podminky.urs.cz/item/CS_URS_2021_02/998771181" TargetMode="External" /><Relationship Id="rId57" Type="http://schemas.openxmlformats.org/officeDocument/2006/relationships/hyperlink" Target="https://podminky.urs.cz/item/CS_URS_2021_02/781121011" TargetMode="External" /><Relationship Id="rId58" Type="http://schemas.openxmlformats.org/officeDocument/2006/relationships/hyperlink" Target="https://podminky.urs.cz/item/CS_URS_2021_02/781474114" TargetMode="External" /><Relationship Id="rId59" Type="http://schemas.openxmlformats.org/officeDocument/2006/relationships/hyperlink" Target="https://podminky.urs.cz/item/CS_URS_2021_02/59761040" TargetMode="External" /><Relationship Id="rId60" Type="http://schemas.openxmlformats.org/officeDocument/2006/relationships/hyperlink" Target="https://podminky.urs.cz/item/CS_URS_2021_02/781477111" TargetMode="External" /><Relationship Id="rId61" Type="http://schemas.openxmlformats.org/officeDocument/2006/relationships/hyperlink" Target="https://podminky.urs.cz/item/CS_URS_2021_02/781477114" TargetMode="External" /><Relationship Id="rId62" Type="http://schemas.openxmlformats.org/officeDocument/2006/relationships/hyperlink" Target="https://podminky.urs.cz/item/CS_URS_2021_02/781571141" TargetMode="External" /><Relationship Id="rId63" Type="http://schemas.openxmlformats.org/officeDocument/2006/relationships/hyperlink" Target="https://podminky.urs.cz/item/CS_URS_2021_02/59761040" TargetMode="External" /><Relationship Id="rId64" Type="http://schemas.openxmlformats.org/officeDocument/2006/relationships/hyperlink" Target="https://podminky.urs.cz/item/CS_URS_2021_02/998781101" TargetMode="External" /><Relationship Id="rId65" Type="http://schemas.openxmlformats.org/officeDocument/2006/relationships/hyperlink" Target="https://podminky.urs.cz/item/CS_URS_2021_02/998781181" TargetMode="External" /><Relationship Id="rId66" Type="http://schemas.openxmlformats.org/officeDocument/2006/relationships/hyperlink" Target="https://podminky.urs.cz/item/CS_URS_2021_02/783301313" TargetMode="External" /><Relationship Id="rId67" Type="http://schemas.openxmlformats.org/officeDocument/2006/relationships/hyperlink" Target="https://podminky.urs.cz/item/CS_URS_2021_02/783315101" TargetMode="External" /><Relationship Id="rId68" Type="http://schemas.openxmlformats.org/officeDocument/2006/relationships/hyperlink" Target="https://podminky.urs.cz/item/CS_URS_2021_02/783317101" TargetMode="External" /><Relationship Id="rId69" Type="http://schemas.openxmlformats.org/officeDocument/2006/relationships/hyperlink" Target="https://podminky.urs.cz/item/CS_URS_2021_02/784181101" TargetMode="External" /><Relationship Id="rId70" Type="http://schemas.openxmlformats.org/officeDocument/2006/relationships/hyperlink" Target="https://podminky.urs.cz/item/CS_URS_2021_02/784181121" TargetMode="External" /><Relationship Id="rId71" Type="http://schemas.openxmlformats.org/officeDocument/2006/relationships/hyperlink" Target="https://podminky.urs.cz/item/CS_URS_2021_02/784211111" TargetMode="External" /><Relationship Id="rId72" Type="http://schemas.openxmlformats.org/officeDocument/2006/relationships/hyperlink" Target="https://podminky.urs.cz/item/CS_URS_2021_02/784211161" TargetMode="External" /><Relationship Id="rId73" Type="http://schemas.openxmlformats.org/officeDocument/2006/relationships/hyperlink" Target="https://podminky.urs.cz/item/CS_URS_2021_02/HZS1292" TargetMode="External" /><Relationship Id="rId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49101111" TargetMode="External" /><Relationship Id="rId3" Type="http://schemas.openxmlformats.org/officeDocument/2006/relationships/hyperlink" Target="https://podminky.urs.cz/item/CS_URS_2021_02/974031154" TargetMode="External" /><Relationship Id="rId4" Type="http://schemas.openxmlformats.org/officeDocument/2006/relationships/hyperlink" Target="https://podminky.urs.cz/item/CS_URS_2021_02/997013213" TargetMode="External" /><Relationship Id="rId5" Type="http://schemas.openxmlformats.org/officeDocument/2006/relationships/hyperlink" Target="https://podminky.urs.cz/item/CS_URS_2021_02/997013501" TargetMode="External" /><Relationship Id="rId6" Type="http://schemas.openxmlformats.org/officeDocument/2006/relationships/hyperlink" Target="https://podminky.urs.cz/item/CS_URS_2021_02/997013511" TargetMode="External" /><Relationship Id="rId7" Type="http://schemas.openxmlformats.org/officeDocument/2006/relationships/hyperlink" Target="https://podminky.urs.cz/item/CS_URS_2021_02/997013871" TargetMode="External" /><Relationship Id="rId8" Type="http://schemas.openxmlformats.org/officeDocument/2006/relationships/hyperlink" Target="https://podminky.urs.cz/item/CS_URS_2021_02/998011003" TargetMode="External" /><Relationship Id="rId9" Type="http://schemas.openxmlformats.org/officeDocument/2006/relationships/hyperlink" Target="https://podminky.urs.cz/item/CS_URS_2021_02/721140906" TargetMode="External" /><Relationship Id="rId10" Type="http://schemas.openxmlformats.org/officeDocument/2006/relationships/hyperlink" Target="https://podminky.urs.cz/item/CS_URS_2021_02/721174025" TargetMode="External" /><Relationship Id="rId11" Type="http://schemas.openxmlformats.org/officeDocument/2006/relationships/hyperlink" Target="https://podminky.urs.cz/item/CS_URS_2021_02/721174042" TargetMode="External" /><Relationship Id="rId12" Type="http://schemas.openxmlformats.org/officeDocument/2006/relationships/hyperlink" Target="https://podminky.urs.cz/item/CS_URS_2021_02/721174043" TargetMode="External" /><Relationship Id="rId13" Type="http://schemas.openxmlformats.org/officeDocument/2006/relationships/hyperlink" Target="https://podminky.urs.cz/item/CS_URS_2021_02/721194104" TargetMode="External" /><Relationship Id="rId14" Type="http://schemas.openxmlformats.org/officeDocument/2006/relationships/hyperlink" Target="https://podminky.urs.cz/item/CS_URS_2021_02/721194105" TargetMode="External" /><Relationship Id="rId15" Type="http://schemas.openxmlformats.org/officeDocument/2006/relationships/hyperlink" Target="https://podminky.urs.cz/item/CS_URS_2021_02/721194109" TargetMode="External" /><Relationship Id="rId16" Type="http://schemas.openxmlformats.org/officeDocument/2006/relationships/hyperlink" Target="https://podminky.urs.cz/item/CS_URS_2021_02/721211421" TargetMode="External" /><Relationship Id="rId17" Type="http://schemas.openxmlformats.org/officeDocument/2006/relationships/hyperlink" Target="https://podminky.urs.cz/item/CS_URS_2021_02/721290111" TargetMode="External" /><Relationship Id="rId18" Type="http://schemas.openxmlformats.org/officeDocument/2006/relationships/hyperlink" Target="https://podminky.urs.cz/item/CS_URS_2021_02/998721102" TargetMode="External" /><Relationship Id="rId19" Type="http://schemas.openxmlformats.org/officeDocument/2006/relationships/hyperlink" Target="https://podminky.urs.cz/item/CS_URS_2021_02/998721192" TargetMode="External" /><Relationship Id="rId20" Type="http://schemas.openxmlformats.org/officeDocument/2006/relationships/hyperlink" Target="https://podminky.urs.cz/item/CS_URS_2021_02/722170942" TargetMode="External" /><Relationship Id="rId21" Type="http://schemas.openxmlformats.org/officeDocument/2006/relationships/hyperlink" Target="https://podminky.urs.cz/item/CS_URS_2021_02/722171912" TargetMode="External" /><Relationship Id="rId22" Type="http://schemas.openxmlformats.org/officeDocument/2006/relationships/hyperlink" Target="https://podminky.urs.cz/item/CS_URS_2021_02/722173912" TargetMode="External" /><Relationship Id="rId23" Type="http://schemas.openxmlformats.org/officeDocument/2006/relationships/hyperlink" Target="https://podminky.urs.cz/item/CS_URS_2021_02/722174002" TargetMode="External" /><Relationship Id="rId24" Type="http://schemas.openxmlformats.org/officeDocument/2006/relationships/hyperlink" Target="https://podminky.urs.cz/item/CS_URS_2021_02/722174003" TargetMode="External" /><Relationship Id="rId25" Type="http://schemas.openxmlformats.org/officeDocument/2006/relationships/hyperlink" Target="https://podminky.urs.cz/item/CS_URS_2021_02/722181211" TargetMode="External" /><Relationship Id="rId26" Type="http://schemas.openxmlformats.org/officeDocument/2006/relationships/hyperlink" Target="https://podminky.urs.cz/item/CS_URS_2021_02/722181212" TargetMode="External" /><Relationship Id="rId27" Type="http://schemas.openxmlformats.org/officeDocument/2006/relationships/hyperlink" Target="https://podminky.urs.cz/item/CS_URS_2021_02/722181242" TargetMode="External" /><Relationship Id="rId28" Type="http://schemas.openxmlformats.org/officeDocument/2006/relationships/hyperlink" Target="https://podminky.urs.cz/item/CS_URS_2021_02/722190401" TargetMode="External" /><Relationship Id="rId29" Type="http://schemas.openxmlformats.org/officeDocument/2006/relationships/hyperlink" Target="https://podminky.urs.cz/item/CS_URS_2021_02/722190901" TargetMode="External" /><Relationship Id="rId30" Type="http://schemas.openxmlformats.org/officeDocument/2006/relationships/hyperlink" Target="https://podminky.urs.cz/item/CS_URS_2021_02/722220132" TargetMode="External" /><Relationship Id="rId31" Type="http://schemas.openxmlformats.org/officeDocument/2006/relationships/hyperlink" Target="https://podminky.urs.cz/item/CS_URS_2021_02/722232044" TargetMode="External" /><Relationship Id="rId32" Type="http://schemas.openxmlformats.org/officeDocument/2006/relationships/hyperlink" Target="https://podminky.urs.cz/item/CS_URS_2021_02/722239101" TargetMode="External" /><Relationship Id="rId33" Type="http://schemas.openxmlformats.org/officeDocument/2006/relationships/hyperlink" Target="https://podminky.urs.cz/item/CS_URS_2021_02/55141001" TargetMode="External" /><Relationship Id="rId34" Type="http://schemas.openxmlformats.org/officeDocument/2006/relationships/hyperlink" Target="https://podminky.urs.cz/item/CS_URS_2021_02/722239101" TargetMode="External" /><Relationship Id="rId35" Type="http://schemas.openxmlformats.org/officeDocument/2006/relationships/hyperlink" Target="https://podminky.urs.cz/item/CS_URS_2021_02/55190001" TargetMode="External" /><Relationship Id="rId36" Type="http://schemas.openxmlformats.org/officeDocument/2006/relationships/hyperlink" Target="https://podminky.urs.cz/item/CS_URS_2021_02/722260811" TargetMode="External" /><Relationship Id="rId37" Type="http://schemas.openxmlformats.org/officeDocument/2006/relationships/hyperlink" Target="https://podminky.urs.cz/item/CS_URS_2021_02/722260921" TargetMode="External" /><Relationship Id="rId38" Type="http://schemas.openxmlformats.org/officeDocument/2006/relationships/hyperlink" Target="https://podminky.urs.cz/item/CS_URS_2021_02/722290226" TargetMode="External" /><Relationship Id="rId39" Type="http://schemas.openxmlformats.org/officeDocument/2006/relationships/hyperlink" Target="https://podminky.urs.cz/item/CS_URS_2021_02/722290229" TargetMode="External" /><Relationship Id="rId40" Type="http://schemas.openxmlformats.org/officeDocument/2006/relationships/hyperlink" Target="https://podminky.urs.cz/item/CS_URS_2021_02/722290234" TargetMode="External" /><Relationship Id="rId41" Type="http://schemas.openxmlformats.org/officeDocument/2006/relationships/hyperlink" Target="https://podminky.urs.cz/item/CS_URS_2021_02/998722103" TargetMode="External" /><Relationship Id="rId42" Type="http://schemas.openxmlformats.org/officeDocument/2006/relationships/hyperlink" Target="https://podminky.urs.cz/item/CS_URS_2021_02/998722192" TargetMode="External" /><Relationship Id="rId43" Type="http://schemas.openxmlformats.org/officeDocument/2006/relationships/hyperlink" Target="https://podminky.urs.cz/item/CS_URS_2021_02/725110814" TargetMode="External" /><Relationship Id="rId44" Type="http://schemas.openxmlformats.org/officeDocument/2006/relationships/hyperlink" Target="https://podminky.urs.cz/item/CS_URS_2021_02/725119125" TargetMode="External" /><Relationship Id="rId45" Type="http://schemas.openxmlformats.org/officeDocument/2006/relationships/hyperlink" Target="https://podminky.urs.cz/item/CS_URS_2021_02/64236051" TargetMode="External" /><Relationship Id="rId46" Type="http://schemas.openxmlformats.org/officeDocument/2006/relationships/hyperlink" Target="https://podminky.urs.cz/item/CS_URS_2021_02/725121525" TargetMode="External" /><Relationship Id="rId47" Type="http://schemas.openxmlformats.org/officeDocument/2006/relationships/hyperlink" Target="https://podminky.urs.cz/item/CS_URS_2021_02/725210821" TargetMode="External" /><Relationship Id="rId48" Type="http://schemas.openxmlformats.org/officeDocument/2006/relationships/hyperlink" Target="https://podminky.urs.cz/item/CS_URS_2021_02/725211681" TargetMode="External" /><Relationship Id="rId49" Type="http://schemas.openxmlformats.org/officeDocument/2006/relationships/hyperlink" Target="https://podminky.urs.cz/item/CS_URS_2021_02/725291703" TargetMode="External" /><Relationship Id="rId50" Type="http://schemas.openxmlformats.org/officeDocument/2006/relationships/hyperlink" Target="https://podminky.urs.cz/item/CS_URS_2021_02/725291711" TargetMode="External" /><Relationship Id="rId51" Type="http://schemas.openxmlformats.org/officeDocument/2006/relationships/hyperlink" Target="https://podminky.urs.cz/item/CS_URS_2021_02/725339111" TargetMode="External" /><Relationship Id="rId52" Type="http://schemas.openxmlformats.org/officeDocument/2006/relationships/hyperlink" Target="https://podminky.urs.cz/item/CS_URS_2021_02/55231313" TargetMode="External" /><Relationship Id="rId53" Type="http://schemas.openxmlformats.org/officeDocument/2006/relationships/hyperlink" Target="https://podminky.urs.cz/item/CS_URS_2021_02/725590812" TargetMode="External" /><Relationship Id="rId54" Type="http://schemas.openxmlformats.org/officeDocument/2006/relationships/hyperlink" Target="https://podminky.urs.cz/item/CS_URS_2021_02/725820802" TargetMode="External" /><Relationship Id="rId55" Type="http://schemas.openxmlformats.org/officeDocument/2006/relationships/hyperlink" Target="https://podminky.urs.cz/item/CS_URS_2021_02/725821312" TargetMode="External" /><Relationship Id="rId56" Type="http://schemas.openxmlformats.org/officeDocument/2006/relationships/hyperlink" Target="https://podminky.urs.cz/item/CS_URS_2021_02/725829131" TargetMode="External" /><Relationship Id="rId57" Type="http://schemas.openxmlformats.org/officeDocument/2006/relationships/hyperlink" Target="https://podminky.urs.cz/item/CS_URS_2021_02/725869101" TargetMode="External" /><Relationship Id="rId58" Type="http://schemas.openxmlformats.org/officeDocument/2006/relationships/hyperlink" Target="https://podminky.urs.cz/item/CS_URS_2021_02/725980123" TargetMode="External" /><Relationship Id="rId59" Type="http://schemas.openxmlformats.org/officeDocument/2006/relationships/hyperlink" Target="https://podminky.urs.cz/item/CS_URS_2021_02/998725103" TargetMode="External" /><Relationship Id="rId60" Type="http://schemas.openxmlformats.org/officeDocument/2006/relationships/hyperlink" Target="https://podminky.urs.cz/item/CS_URS_2021_02/998725192" TargetMode="External" /><Relationship Id="rId61" Type="http://schemas.openxmlformats.org/officeDocument/2006/relationships/hyperlink" Target="https://podminky.urs.cz/item/CS_URS_2021_02/726111204" TargetMode="External" /><Relationship Id="rId62" Type="http://schemas.openxmlformats.org/officeDocument/2006/relationships/hyperlink" Target="https://podminky.urs.cz/item/CS_URS_2021_02/55281708" TargetMode="External" /><Relationship Id="rId63" Type="http://schemas.openxmlformats.org/officeDocument/2006/relationships/hyperlink" Target="https://podminky.urs.cz/item/CS_URS_2021_02/55281800" TargetMode="External" /><Relationship Id="rId64" Type="http://schemas.openxmlformats.org/officeDocument/2006/relationships/hyperlink" Target="https://podminky.urs.cz/item/CS_URS_2021_02/998726113" TargetMode="External" /><Relationship Id="rId65" Type="http://schemas.openxmlformats.org/officeDocument/2006/relationships/hyperlink" Target="https://podminky.urs.cz/item/CS_URS_2021_02/998726192" TargetMode="External" /><Relationship Id="rId6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49101111" TargetMode="External" /><Relationship Id="rId3" Type="http://schemas.openxmlformats.org/officeDocument/2006/relationships/hyperlink" Target="https://podminky.urs.cz/item/CS_URS_2021_02/974031121" TargetMode="External" /><Relationship Id="rId4" Type="http://schemas.openxmlformats.org/officeDocument/2006/relationships/hyperlink" Target="https://podminky.urs.cz/item/CS_URS_2021_02/977131110" TargetMode="External" /><Relationship Id="rId5" Type="http://schemas.openxmlformats.org/officeDocument/2006/relationships/hyperlink" Target="https://podminky.urs.cz/item/CS_URS_2021_02/997013213" TargetMode="External" /><Relationship Id="rId6" Type="http://schemas.openxmlformats.org/officeDocument/2006/relationships/hyperlink" Target="https://podminky.urs.cz/item/CS_URS_2021_02/997013501" TargetMode="External" /><Relationship Id="rId7" Type="http://schemas.openxmlformats.org/officeDocument/2006/relationships/hyperlink" Target="https://podminky.urs.cz/item/CS_URS_2021_02/997013511" TargetMode="External" /><Relationship Id="rId8" Type="http://schemas.openxmlformats.org/officeDocument/2006/relationships/hyperlink" Target="https://podminky.urs.cz/item/CS_URS_2021_02/997013871" TargetMode="External" /><Relationship Id="rId9" Type="http://schemas.openxmlformats.org/officeDocument/2006/relationships/hyperlink" Target="https://podminky.urs.cz/item/CS_URS_2021_02/998011003" TargetMode="External" /><Relationship Id="rId10" Type="http://schemas.openxmlformats.org/officeDocument/2006/relationships/hyperlink" Target="https://podminky.urs.cz/item/CS_URS_2021_02/733222302" TargetMode="External" /><Relationship Id="rId11" Type="http://schemas.openxmlformats.org/officeDocument/2006/relationships/hyperlink" Target="https://podminky.urs.cz/item/CS_URS_2021_02/733811211" TargetMode="External" /><Relationship Id="rId12" Type="http://schemas.openxmlformats.org/officeDocument/2006/relationships/hyperlink" Target="https://podminky.urs.cz/item/CS_URS_2021_02/998733102" TargetMode="External" /><Relationship Id="rId13" Type="http://schemas.openxmlformats.org/officeDocument/2006/relationships/hyperlink" Target="https://podminky.urs.cz/item/CS_URS_2021_02/734221682" TargetMode="External" /><Relationship Id="rId14" Type="http://schemas.openxmlformats.org/officeDocument/2006/relationships/hyperlink" Target="https://podminky.urs.cz/item/CS_URS_2021_02/734261402" TargetMode="External" /><Relationship Id="rId15" Type="http://schemas.openxmlformats.org/officeDocument/2006/relationships/hyperlink" Target="https://podminky.urs.cz/item/CS_URS_2021_02/998734102" TargetMode="External" /><Relationship Id="rId16" Type="http://schemas.openxmlformats.org/officeDocument/2006/relationships/hyperlink" Target="https://podminky.urs.cz/item/CS_URS_2021_02/735152573" TargetMode="External" /><Relationship Id="rId17" Type="http://schemas.openxmlformats.org/officeDocument/2006/relationships/hyperlink" Target="https://podminky.urs.cz/item/CS_URS_2021_02/735511137" TargetMode="External" /><Relationship Id="rId18" Type="http://schemas.openxmlformats.org/officeDocument/2006/relationships/hyperlink" Target="https://podminky.urs.cz/item/CS_URS_2021_02/998735102" TargetMode="External" /><Relationship Id="rId19" Type="http://schemas.openxmlformats.org/officeDocument/2006/relationships/hyperlink" Target="https://podminky.urs.cz/item/CS_URS_2021_02/783615553" TargetMode="External" /><Relationship Id="rId20" Type="http://schemas.openxmlformats.org/officeDocument/2006/relationships/hyperlink" Target="https://podminky.urs.cz/item/CS_URS_2021_02/783617603" TargetMode="External" /><Relationship Id="rId21" Type="http://schemas.openxmlformats.org/officeDocument/2006/relationships/hyperlink" Target="https://podminky.urs.cz/item/CS_URS_2021_02/HZS2212" TargetMode="External" /><Relationship Id="rId2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49101111" TargetMode="External" /><Relationship Id="rId2" Type="http://schemas.openxmlformats.org/officeDocument/2006/relationships/hyperlink" Target="https://podminky.urs.cz/item/CS_URS_2021_02/977151119" TargetMode="External" /><Relationship Id="rId3" Type="http://schemas.openxmlformats.org/officeDocument/2006/relationships/hyperlink" Target="https://podminky.urs.cz/item/CS_URS_2021_02/751322012" TargetMode="External" /><Relationship Id="rId4" Type="http://schemas.openxmlformats.org/officeDocument/2006/relationships/hyperlink" Target="https://podminky.urs.cz/item/CS_URS_2021_02/42972202" TargetMode="External" /><Relationship Id="rId5" Type="http://schemas.openxmlformats.org/officeDocument/2006/relationships/hyperlink" Target="https://podminky.urs.cz/item/CS_URS_2021_02/751398031" TargetMode="External" /><Relationship Id="rId6" Type="http://schemas.openxmlformats.org/officeDocument/2006/relationships/hyperlink" Target="https://podminky.urs.cz/item/CS_URS_2021_02/42972190" TargetMode="External" /><Relationship Id="rId7" Type="http://schemas.openxmlformats.org/officeDocument/2006/relationships/hyperlink" Target="https://podminky.urs.cz/item/CS_URS_2021_02/751510041" TargetMode="External" /><Relationship Id="rId8" Type="http://schemas.openxmlformats.org/officeDocument/2006/relationships/hyperlink" Target="https://podminky.urs.cz/item/CS_URS_2021_02/751572031" TargetMode="External" /><Relationship Id="rId9" Type="http://schemas.openxmlformats.org/officeDocument/2006/relationships/hyperlink" Target="https://podminky.urs.cz/item/CS_URS_2021_02/HZS3212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32199100" TargetMode="External" /><Relationship Id="rId2" Type="http://schemas.openxmlformats.org/officeDocument/2006/relationships/hyperlink" Target="https://podminky.urs.cz/item/CS_URS_2021_02/741120001" TargetMode="External" /><Relationship Id="rId3" Type="http://schemas.openxmlformats.org/officeDocument/2006/relationships/hyperlink" Target="https://podminky.urs.cz/item/CS_URS_2021_02/741120003" TargetMode="External" /><Relationship Id="rId4" Type="http://schemas.openxmlformats.org/officeDocument/2006/relationships/hyperlink" Target="https://podminky.urs.cz/item/CS_URS_2021_02/741122611" TargetMode="External" /><Relationship Id="rId5" Type="http://schemas.openxmlformats.org/officeDocument/2006/relationships/hyperlink" Target="https://podminky.urs.cz/item/CS_URS_2021_02/974031121" TargetMode="External" /><Relationship Id="rId6" Type="http://schemas.openxmlformats.org/officeDocument/2006/relationships/hyperlink" Target="https://podminky.urs.cz/item/CS_URS_2021_02/741810002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Háj ve Slezsku ON - oprava veřejných WC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10. 5. 2021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'E.2. 1.1 - Oprava veřejný...'!J30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'E.2. 1.1 - Oprava veřejný...'!P103</f>
        <v>0</v>
      </c>
      <c r="AV55" s="122">
        <f>'E.2. 1.1 - Oprava veřejný...'!J33</f>
        <v>0</v>
      </c>
      <c r="AW55" s="122">
        <f>'E.2. 1.1 - Oprava veřejný...'!J34</f>
        <v>0</v>
      </c>
      <c r="AX55" s="122">
        <f>'E.2. 1.1 - Oprava veřejný...'!J35</f>
        <v>0</v>
      </c>
      <c r="AY55" s="122">
        <f>'E.2. 1.1 - Oprava veřejný...'!J36</f>
        <v>0</v>
      </c>
      <c r="AZ55" s="122">
        <f>'E.2. 1.1 - Oprava veřejný...'!F33</f>
        <v>0</v>
      </c>
      <c r="BA55" s="122">
        <f>'E.2. 1.1 - Oprava veřejný...'!F34</f>
        <v>0</v>
      </c>
      <c r="BB55" s="122">
        <f>'E.2. 1.1 - Oprava veřejný...'!F35</f>
        <v>0</v>
      </c>
      <c r="BC55" s="122">
        <f>'E.2. 1.1 - Oprava veřejný...'!F36</f>
        <v>0</v>
      </c>
      <c r="BD55" s="124">
        <f>'E.2. 1.1 - Oprava veřejný...'!F37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'E.2. 6 - Zdravotně techni...'!J30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'E.2. 6 - Zdravotně techni...'!P89</f>
        <v>0</v>
      </c>
      <c r="AV56" s="122">
        <f>'E.2. 6 - Zdravotně techni...'!J33</f>
        <v>0</v>
      </c>
      <c r="AW56" s="122">
        <f>'E.2. 6 - Zdravotně techni...'!J34</f>
        <v>0</v>
      </c>
      <c r="AX56" s="122">
        <f>'E.2. 6 - Zdravotně techni...'!J35</f>
        <v>0</v>
      </c>
      <c r="AY56" s="122">
        <f>'E.2. 6 - Zdravotně techni...'!J36</f>
        <v>0</v>
      </c>
      <c r="AZ56" s="122">
        <f>'E.2. 6 - Zdravotně techni...'!F33</f>
        <v>0</v>
      </c>
      <c r="BA56" s="122">
        <f>'E.2. 6 - Zdravotně techni...'!F34</f>
        <v>0</v>
      </c>
      <c r="BB56" s="122">
        <f>'E.2. 6 - Zdravotně techni...'!F35</f>
        <v>0</v>
      </c>
      <c r="BC56" s="122">
        <f>'E.2. 6 - Zdravotně techni...'!F36</f>
        <v>0</v>
      </c>
      <c r="BD56" s="124">
        <f>'E.2. 6 - Zdravotně techni...'!F37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6.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'E.2. 7 - Vytápění'!J30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'E.2. 7 - Vytápění'!P90</f>
        <v>0</v>
      </c>
      <c r="AV57" s="122">
        <f>'E.2. 7 - Vytápění'!J33</f>
        <v>0</v>
      </c>
      <c r="AW57" s="122">
        <f>'E.2. 7 - Vytápění'!J34</f>
        <v>0</v>
      </c>
      <c r="AX57" s="122">
        <f>'E.2. 7 - Vytápění'!J35</f>
        <v>0</v>
      </c>
      <c r="AY57" s="122">
        <f>'E.2. 7 - Vytápění'!J36</f>
        <v>0</v>
      </c>
      <c r="AZ57" s="122">
        <f>'E.2. 7 - Vytápění'!F33</f>
        <v>0</v>
      </c>
      <c r="BA57" s="122">
        <f>'E.2. 7 - Vytápění'!F34</f>
        <v>0</v>
      </c>
      <c r="BB57" s="122">
        <f>'E.2. 7 - Vytápění'!F35</f>
        <v>0</v>
      </c>
      <c r="BC57" s="122">
        <f>'E.2. 7 - Vytápění'!F36</f>
        <v>0</v>
      </c>
      <c r="BD57" s="124">
        <f>'E.2. 7 - Vytápění'!F37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7" customFormat="1" ht="16.5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'E.2. 8 - Vzduchotechnická...'!J30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'E.2. 8 - Vzduchotechnická...'!P84</f>
        <v>0</v>
      </c>
      <c r="AV58" s="122">
        <f>'E.2. 8 - Vzduchotechnická...'!J33</f>
        <v>0</v>
      </c>
      <c r="AW58" s="122">
        <f>'E.2. 8 - Vzduchotechnická...'!J34</f>
        <v>0</v>
      </c>
      <c r="AX58" s="122">
        <f>'E.2. 8 - Vzduchotechnická...'!J35</f>
        <v>0</v>
      </c>
      <c r="AY58" s="122">
        <f>'E.2. 8 - Vzduchotechnická...'!J36</f>
        <v>0</v>
      </c>
      <c r="AZ58" s="122">
        <f>'E.2. 8 - Vzduchotechnická...'!F33</f>
        <v>0</v>
      </c>
      <c r="BA58" s="122">
        <f>'E.2. 8 - Vzduchotechnická...'!F34</f>
        <v>0</v>
      </c>
      <c r="BB58" s="122">
        <f>'E.2. 8 - Vzduchotechnická...'!F35</f>
        <v>0</v>
      </c>
      <c r="BC58" s="122">
        <f>'E.2. 8 - Vzduchotechnická...'!F36</f>
        <v>0</v>
      </c>
      <c r="BD58" s="124">
        <f>'E.2. 8 - Vzduchotechnická...'!F37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19</v>
      </c>
      <c r="CM58" s="125" t="s">
        <v>79</v>
      </c>
    </row>
    <row r="59" s="7" customFormat="1" ht="24.75" customHeight="1">
      <c r="A59" s="113" t="s">
        <v>73</v>
      </c>
      <c r="B59" s="114"/>
      <c r="C59" s="115"/>
      <c r="D59" s="116" t="s">
        <v>89</v>
      </c>
      <c r="E59" s="116"/>
      <c r="F59" s="116"/>
      <c r="G59" s="116"/>
      <c r="H59" s="116"/>
      <c r="I59" s="117"/>
      <c r="J59" s="116" t="s">
        <v>90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'E.2.10 - Umělé osvětlení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'E.2.10 - Umělé osvětlení ...'!P85</f>
        <v>0</v>
      </c>
      <c r="AV59" s="122">
        <f>'E.2.10 - Umělé osvětlení ...'!J33</f>
        <v>0</v>
      </c>
      <c r="AW59" s="122">
        <f>'E.2.10 - Umělé osvětlení ...'!J34</f>
        <v>0</v>
      </c>
      <c r="AX59" s="122">
        <f>'E.2.10 - Umělé osvětlení ...'!J35</f>
        <v>0</v>
      </c>
      <c r="AY59" s="122">
        <f>'E.2.10 - Umělé osvětlení ...'!J36</f>
        <v>0</v>
      </c>
      <c r="AZ59" s="122">
        <f>'E.2.10 - Umělé osvětlení ...'!F33</f>
        <v>0</v>
      </c>
      <c r="BA59" s="122">
        <f>'E.2.10 - Umělé osvětlení ...'!F34</f>
        <v>0</v>
      </c>
      <c r="BB59" s="122">
        <f>'E.2.10 - Umělé osvětlení ...'!F35</f>
        <v>0</v>
      </c>
      <c r="BC59" s="122">
        <f>'E.2.10 - Umělé osvětlení ...'!F36</f>
        <v>0</v>
      </c>
      <c r="BD59" s="124">
        <f>'E.2.10 - Umělé osvětlení ...'!F37</f>
        <v>0</v>
      </c>
      <c r="BE59" s="7"/>
      <c r="BT59" s="125" t="s">
        <v>77</v>
      </c>
      <c r="BV59" s="125" t="s">
        <v>71</v>
      </c>
      <c r="BW59" s="125" t="s">
        <v>91</v>
      </c>
      <c r="BX59" s="125" t="s">
        <v>5</v>
      </c>
      <c r="CL59" s="125" t="s">
        <v>19</v>
      </c>
      <c r="CM59" s="125" t="s">
        <v>79</v>
      </c>
    </row>
    <row r="60" s="7" customFormat="1" ht="16.5" customHeight="1">
      <c r="A60" s="113" t="s">
        <v>73</v>
      </c>
      <c r="B60" s="114"/>
      <c r="C60" s="115"/>
      <c r="D60" s="116" t="s">
        <v>92</v>
      </c>
      <c r="E60" s="116"/>
      <c r="F60" s="116"/>
      <c r="G60" s="116"/>
      <c r="H60" s="116"/>
      <c r="I60" s="117"/>
      <c r="J60" s="116" t="s">
        <v>93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'E.2.13 - Vnitřní vybavení...'!J30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1">
        <v>0</v>
      </c>
      <c r="AT60" s="122">
        <f>ROUND(SUM(AV60:AW60),2)</f>
        <v>0</v>
      </c>
      <c r="AU60" s="123">
        <f>'E.2.13 - Vnitřní vybavení...'!P80</f>
        <v>0</v>
      </c>
      <c r="AV60" s="122">
        <f>'E.2.13 - Vnitřní vybavení...'!J33</f>
        <v>0</v>
      </c>
      <c r="AW60" s="122">
        <f>'E.2.13 - Vnitřní vybavení...'!J34</f>
        <v>0</v>
      </c>
      <c r="AX60" s="122">
        <f>'E.2.13 - Vnitřní vybavení...'!J35</f>
        <v>0</v>
      </c>
      <c r="AY60" s="122">
        <f>'E.2.13 - Vnitřní vybavení...'!J36</f>
        <v>0</v>
      </c>
      <c r="AZ60" s="122">
        <f>'E.2.13 - Vnitřní vybavení...'!F33</f>
        <v>0</v>
      </c>
      <c r="BA60" s="122">
        <f>'E.2.13 - Vnitřní vybavení...'!F34</f>
        <v>0</v>
      </c>
      <c r="BB60" s="122">
        <f>'E.2.13 - Vnitřní vybavení...'!F35</f>
        <v>0</v>
      </c>
      <c r="BC60" s="122">
        <f>'E.2.13 - Vnitřní vybavení...'!F36</f>
        <v>0</v>
      </c>
      <c r="BD60" s="124">
        <f>'E.2.13 - Vnitřní vybavení...'!F37</f>
        <v>0</v>
      </c>
      <c r="BE60" s="7"/>
      <c r="BT60" s="125" t="s">
        <v>77</v>
      </c>
      <c r="BV60" s="125" t="s">
        <v>71</v>
      </c>
      <c r="BW60" s="125" t="s">
        <v>94</v>
      </c>
      <c r="BX60" s="125" t="s">
        <v>5</v>
      </c>
      <c r="CL60" s="125" t="s">
        <v>19</v>
      </c>
      <c r="CM60" s="125" t="s">
        <v>79</v>
      </c>
    </row>
    <row r="61" s="7" customFormat="1" ht="16.5" customHeight="1">
      <c r="A61" s="113" t="s">
        <v>73</v>
      </c>
      <c r="B61" s="114"/>
      <c r="C61" s="115"/>
      <c r="D61" s="116" t="s">
        <v>95</v>
      </c>
      <c r="E61" s="116"/>
      <c r="F61" s="116"/>
      <c r="G61" s="116"/>
      <c r="H61" s="116"/>
      <c r="I61" s="117"/>
      <c r="J61" s="116" t="s">
        <v>96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'VON - Vedlejší a ostatní 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6">
        <v>0</v>
      </c>
      <c r="AT61" s="127">
        <f>ROUND(SUM(AV61:AW61),2)</f>
        <v>0</v>
      </c>
      <c r="AU61" s="128">
        <f>'VON - Vedlejší a ostatní ...'!P81</f>
        <v>0</v>
      </c>
      <c r="AV61" s="127">
        <f>'VON - Vedlejší a ostatní ...'!J33</f>
        <v>0</v>
      </c>
      <c r="AW61" s="127">
        <f>'VON - Vedlejší a ostatní ...'!J34</f>
        <v>0</v>
      </c>
      <c r="AX61" s="127">
        <f>'VON - Vedlejší a ostatní ...'!J35</f>
        <v>0</v>
      </c>
      <c r="AY61" s="127">
        <f>'VON - Vedlejší a ostatní ...'!J36</f>
        <v>0</v>
      </c>
      <c r="AZ61" s="127">
        <f>'VON - Vedlejší a ostatní ...'!F33</f>
        <v>0</v>
      </c>
      <c r="BA61" s="127">
        <f>'VON - Vedlejší a ostatní ...'!F34</f>
        <v>0</v>
      </c>
      <c r="BB61" s="127">
        <f>'VON - Vedlejší a ostatní ...'!F35</f>
        <v>0</v>
      </c>
      <c r="BC61" s="127">
        <f>'VON - Vedlejší a ostatní ...'!F36</f>
        <v>0</v>
      </c>
      <c r="BD61" s="129">
        <f>'VON - Vedlejší a ostatní ...'!F37</f>
        <v>0</v>
      </c>
      <c r="BE61" s="7"/>
      <c r="BT61" s="125" t="s">
        <v>77</v>
      </c>
      <c r="BV61" s="125" t="s">
        <v>71</v>
      </c>
      <c r="BW61" s="125" t="s">
        <v>97</v>
      </c>
      <c r="BX61" s="125" t="s">
        <v>5</v>
      </c>
      <c r="CL61" s="125" t="s">
        <v>19</v>
      </c>
      <c r="CM61" s="125" t="s">
        <v>79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wRaCibyK+O1F6g4BT8bhYFM1fVh566YqtRn5LI4Umbk98jlih3mUsrhC4T0p2RqvJU6uFNNTUTjPzZysRqC68w==" hashValue="IUY9pvnSNpB/KF3LJbrRkCa4t9bo8xKgvJo+qDbQo/6wPIaYr9xD0Z+0uTNnJ0QIfT7Gky3qWAL4ESe0dreMy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E.2. 1.1 - Oprava veřejný...'!C2" display="/"/>
    <hyperlink ref="A56" location="'E.2. 6 - Zdravotně techni...'!C2" display="/"/>
    <hyperlink ref="A57" location="'E.2. 7 - Vytápění'!C2" display="/"/>
    <hyperlink ref="A58" location="'E.2. 8 - Vzduchotechnická...'!C2" display="/"/>
    <hyperlink ref="A59" location="'E.2.10 - Umělé osvětlení ...'!C2" display="/"/>
    <hyperlink ref="A60" location="'E.2.13 - Vnitřní vybavení...'!C2" display="/"/>
    <hyperlink ref="A6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ROUND(J103,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ROUND((SUM(BE103:BE464)),  2)</f>
        <v>0</v>
      </c>
      <c r="G33" s="40"/>
      <c r="H33" s="40"/>
      <c r="I33" s="150">
        <v>0.20999999999999999</v>
      </c>
      <c r="J33" s="149">
        <f>ROUND(((SUM(BE103:BE464))*I33),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ROUND((SUM(BF103:BF464)),  2)</f>
        <v>0</v>
      </c>
      <c r="G34" s="40"/>
      <c r="H34" s="40"/>
      <c r="I34" s="150">
        <v>0.14999999999999999</v>
      </c>
      <c r="J34" s="149">
        <f>ROUND(((SUM(BF103:BF464))*I34),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ROUND((SUM(BG103:BG464)),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ROUND((SUM(BH103:BH464)),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ROUND((SUM(BI103:BI464)),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 1.1 - Oprava veřejných WC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J103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J104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J105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J131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J132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111</v>
      </c>
      <c r="E66" s="176"/>
      <c r="F66" s="176"/>
      <c r="G66" s="176"/>
      <c r="H66" s="176"/>
      <c r="I66" s="176"/>
      <c r="J66" s="177">
        <f>J162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J185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J186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J196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J209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116</v>
      </c>
      <c r="E71" s="176"/>
      <c r="F71" s="176"/>
      <c r="G71" s="176"/>
      <c r="H71" s="176"/>
      <c r="I71" s="176"/>
      <c r="J71" s="177">
        <f>J221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J257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J266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7"/>
      <c r="C74" s="168"/>
      <c r="D74" s="169" t="s">
        <v>119</v>
      </c>
      <c r="E74" s="170"/>
      <c r="F74" s="170"/>
      <c r="G74" s="170"/>
      <c r="H74" s="170"/>
      <c r="I74" s="170"/>
      <c r="J74" s="171">
        <f>J269</f>
        <v>0</v>
      </c>
      <c r="K74" s="168"/>
      <c r="L74" s="17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J270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121</v>
      </c>
      <c r="E76" s="176"/>
      <c r="F76" s="176"/>
      <c r="G76" s="176"/>
      <c r="H76" s="176"/>
      <c r="I76" s="176"/>
      <c r="J76" s="177">
        <f>J286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122</v>
      </c>
      <c r="E77" s="176"/>
      <c r="F77" s="176"/>
      <c r="G77" s="176"/>
      <c r="H77" s="176"/>
      <c r="I77" s="176"/>
      <c r="J77" s="177">
        <f>J316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123</v>
      </c>
      <c r="E78" s="176"/>
      <c r="F78" s="176"/>
      <c r="G78" s="176"/>
      <c r="H78" s="176"/>
      <c r="I78" s="176"/>
      <c r="J78" s="177">
        <f>J350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124</v>
      </c>
      <c r="E79" s="176"/>
      <c r="F79" s="176"/>
      <c r="G79" s="176"/>
      <c r="H79" s="176"/>
      <c r="I79" s="176"/>
      <c r="J79" s="177">
        <f>J380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125</v>
      </c>
      <c r="E80" s="176"/>
      <c r="F80" s="176"/>
      <c r="G80" s="176"/>
      <c r="H80" s="176"/>
      <c r="I80" s="176"/>
      <c r="J80" s="177">
        <f>J414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126</v>
      </c>
      <c r="E81" s="176"/>
      <c r="F81" s="176"/>
      <c r="G81" s="176"/>
      <c r="H81" s="176"/>
      <c r="I81" s="176"/>
      <c r="J81" s="177">
        <f>J427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7"/>
      <c r="C82" s="168"/>
      <c r="D82" s="169" t="s">
        <v>127</v>
      </c>
      <c r="E82" s="170"/>
      <c r="F82" s="170"/>
      <c r="G82" s="170"/>
      <c r="H82" s="170"/>
      <c r="I82" s="170"/>
      <c r="J82" s="171">
        <f>J451</f>
        <v>0</v>
      </c>
      <c r="K82" s="168"/>
      <c r="L82" s="17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9" customFormat="1" ht="24.96" customHeight="1">
      <c r="A83" s="9"/>
      <c r="B83" s="167"/>
      <c r="C83" s="168"/>
      <c r="D83" s="169" t="s">
        <v>128</v>
      </c>
      <c r="E83" s="170"/>
      <c r="F83" s="170"/>
      <c r="G83" s="170"/>
      <c r="H83" s="170"/>
      <c r="I83" s="170"/>
      <c r="J83" s="171">
        <f>J456</f>
        <v>0</v>
      </c>
      <c r="K83" s="168"/>
      <c r="L83" s="172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2" customFormat="1" ht="21.84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9" s="2" customFormat="1" ht="6.96" customHeight="1">
      <c r="A89" s="40"/>
      <c r="B89" s="63"/>
      <c r="C89" s="64"/>
      <c r="D89" s="64"/>
      <c r="E89" s="64"/>
      <c r="F89" s="64"/>
      <c r="G89" s="64"/>
      <c r="H89" s="64"/>
      <c r="I89" s="64"/>
      <c r="J89" s="64"/>
      <c r="K89" s="64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4.96" customHeight="1">
      <c r="A90" s="40"/>
      <c r="B90" s="41"/>
      <c r="C90" s="25" t="s">
        <v>129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16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162" t="str">
        <f>E7</f>
        <v>Háj ve Slezsku ON - oprava veřejných WC</v>
      </c>
      <c r="F93" s="34"/>
      <c r="G93" s="34"/>
      <c r="H93" s="34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99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71" t="str">
        <f>E9</f>
        <v>E.2. 1.1 - Oprava veřejných WC</v>
      </c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21</v>
      </c>
      <c r="D97" s="42"/>
      <c r="E97" s="42"/>
      <c r="F97" s="29" t="str">
        <f>F12</f>
        <v xml:space="preserve"> </v>
      </c>
      <c r="G97" s="42"/>
      <c r="H97" s="42"/>
      <c r="I97" s="34" t="s">
        <v>23</v>
      </c>
      <c r="J97" s="74" t="str">
        <f>IF(J12="","",J12)</f>
        <v>10. 5. 2021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25</v>
      </c>
      <c r="D99" s="42"/>
      <c r="E99" s="42"/>
      <c r="F99" s="29" t="str">
        <f>E15</f>
        <v xml:space="preserve"> </v>
      </c>
      <c r="G99" s="42"/>
      <c r="H99" s="42"/>
      <c r="I99" s="34" t="s">
        <v>30</v>
      </c>
      <c r="J99" s="38" t="str">
        <f>E21</f>
        <v xml:space="preserve"> 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28</v>
      </c>
      <c r="D100" s="42"/>
      <c r="E100" s="42"/>
      <c r="F100" s="29" t="str">
        <f>IF(E18="","",E18)</f>
        <v>Vyplň údaj</v>
      </c>
      <c r="G100" s="42"/>
      <c r="H100" s="42"/>
      <c r="I100" s="34" t="s">
        <v>32</v>
      </c>
      <c r="J100" s="38" t="str">
        <f>E24</f>
        <v xml:space="preserve"> </v>
      </c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0.32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11" customFormat="1" ht="29.28" customHeight="1">
      <c r="A102" s="179"/>
      <c r="B102" s="180"/>
      <c r="C102" s="181" t="s">
        <v>130</v>
      </c>
      <c r="D102" s="182" t="s">
        <v>54</v>
      </c>
      <c r="E102" s="182" t="s">
        <v>50</v>
      </c>
      <c r="F102" s="182" t="s">
        <v>51</v>
      </c>
      <c r="G102" s="182" t="s">
        <v>131</v>
      </c>
      <c r="H102" s="182" t="s">
        <v>132</v>
      </c>
      <c r="I102" s="182" t="s">
        <v>133</v>
      </c>
      <c r="J102" s="182" t="s">
        <v>103</v>
      </c>
      <c r="K102" s="183" t="s">
        <v>134</v>
      </c>
      <c r="L102" s="184"/>
      <c r="M102" s="94" t="s">
        <v>19</v>
      </c>
      <c r="N102" s="95" t="s">
        <v>39</v>
      </c>
      <c r="O102" s="95" t="s">
        <v>135</v>
      </c>
      <c r="P102" s="95" t="s">
        <v>136</v>
      </c>
      <c r="Q102" s="95" t="s">
        <v>137</v>
      </c>
      <c r="R102" s="95" t="s">
        <v>138</v>
      </c>
      <c r="S102" s="95" t="s">
        <v>139</v>
      </c>
      <c r="T102" s="96" t="s">
        <v>140</v>
      </c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</row>
    <row r="103" s="2" customFormat="1" ht="22.8" customHeight="1">
      <c r="A103" s="40"/>
      <c r="B103" s="41"/>
      <c r="C103" s="101" t="s">
        <v>141</v>
      </c>
      <c r="D103" s="42"/>
      <c r="E103" s="42"/>
      <c r="F103" s="42"/>
      <c r="G103" s="42"/>
      <c r="H103" s="42"/>
      <c r="I103" s="42"/>
      <c r="J103" s="185">
        <f>BK103</f>
        <v>0</v>
      </c>
      <c r="K103" s="42"/>
      <c r="L103" s="46"/>
      <c r="M103" s="97"/>
      <c r="N103" s="186"/>
      <c r="O103" s="98"/>
      <c r="P103" s="187">
        <f>P104+P269+P451+P456</f>
        <v>0</v>
      </c>
      <c r="Q103" s="98"/>
      <c r="R103" s="187">
        <f>R104+R269+R451+R456</f>
        <v>5.4339000667999997</v>
      </c>
      <c r="S103" s="98"/>
      <c r="T103" s="188">
        <f>T104+T269+T451+T456</f>
        <v>5.04284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68</v>
      </c>
      <c r="AU103" s="19" t="s">
        <v>104</v>
      </c>
      <c r="BK103" s="189">
        <f>BK104+BK269+BK451+BK456</f>
        <v>0</v>
      </c>
    </row>
    <row r="104" s="12" customFormat="1" ht="25.92" customHeight="1">
      <c r="A104" s="12"/>
      <c r="B104" s="190"/>
      <c r="C104" s="191"/>
      <c r="D104" s="192" t="s">
        <v>68</v>
      </c>
      <c r="E104" s="193" t="s">
        <v>142</v>
      </c>
      <c r="F104" s="193" t="s">
        <v>143</v>
      </c>
      <c r="G104" s="191"/>
      <c r="H104" s="191"/>
      <c r="I104" s="194"/>
      <c r="J104" s="195">
        <f>BK104</f>
        <v>0</v>
      </c>
      <c r="K104" s="191"/>
      <c r="L104" s="196"/>
      <c r="M104" s="197"/>
      <c r="N104" s="198"/>
      <c r="O104" s="198"/>
      <c r="P104" s="199">
        <f>P105+P131+P185+P257+P266</f>
        <v>0</v>
      </c>
      <c r="Q104" s="198"/>
      <c r="R104" s="199">
        <f>R105+R131+R185+R257+R266</f>
        <v>4.42105601</v>
      </c>
      <c r="S104" s="198"/>
      <c r="T104" s="200">
        <f>T105+T131+T185+T257+T266</f>
        <v>5.04284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77</v>
      </c>
      <c r="AT104" s="202" t="s">
        <v>68</v>
      </c>
      <c r="AU104" s="202" t="s">
        <v>69</v>
      </c>
      <c r="AY104" s="201" t="s">
        <v>144</v>
      </c>
      <c r="BK104" s="203">
        <f>BK105+BK131+BK185+BK257+BK266</f>
        <v>0</v>
      </c>
    </row>
    <row r="105" s="12" customFormat="1" ht="22.8" customHeight="1">
      <c r="A105" s="12"/>
      <c r="B105" s="190"/>
      <c r="C105" s="191"/>
      <c r="D105" s="192" t="s">
        <v>68</v>
      </c>
      <c r="E105" s="204" t="s">
        <v>145</v>
      </c>
      <c r="F105" s="204" t="s">
        <v>146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P106+P121</f>
        <v>0</v>
      </c>
      <c r="Q105" s="198"/>
      <c r="R105" s="199">
        <f>R106+R121</f>
        <v>3.0593282479999999</v>
      </c>
      <c r="S105" s="198"/>
      <c r="T105" s="200">
        <f>T106+T121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77</v>
      </c>
      <c r="AT105" s="202" t="s">
        <v>68</v>
      </c>
      <c r="AU105" s="202" t="s">
        <v>77</v>
      </c>
      <c r="AY105" s="201" t="s">
        <v>144</v>
      </c>
      <c r="BK105" s="203">
        <f>BK106+BK121</f>
        <v>0</v>
      </c>
    </row>
    <row r="106" s="12" customFormat="1" ht="20.88" customHeight="1">
      <c r="A106" s="12"/>
      <c r="B106" s="190"/>
      <c r="C106" s="191"/>
      <c r="D106" s="192" t="s">
        <v>68</v>
      </c>
      <c r="E106" s="204" t="s">
        <v>147</v>
      </c>
      <c r="F106" s="204" t="s">
        <v>148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SUM(P107:P120)</f>
        <v>0</v>
      </c>
      <c r="Q106" s="198"/>
      <c r="R106" s="199">
        <f>SUM(R107:R120)</f>
        <v>2.2572342399999998</v>
      </c>
      <c r="S106" s="198"/>
      <c r="T106" s="200">
        <f>SUM(T107:T120)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77</v>
      </c>
      <c r="AT106" s="202" t="s">
        <v>68</v>
      </c>
      <c r="AU106" s="202" t="s">
        <v>79</v>
      </c>
      <c r="AY106" s="201" t="s">
        <v>144</v>
      </c>
      <c r="BK106" s="203">
        <f>SUM(BK107:BK120)</f>
        <v>0</v>
      </c>
    </row>
    <row r="107" s="2" customFormat="1" ht="24.15" customHeight="1">
      <c r="A107" s="40"/>
      <c r="B107" s="41"/>
      <c r="C107" s="206" t="s">
        <v>77</v>
      </c>
      <c r="D107" s="206" t="s">
        <v>149</v>
      </c>
      <c r="E107" s="207" t="s">
        <v>150</v>
      </c>
      <c r="F107" s="208" t="s">
        <v>151</v>
      </c>
      <c r="G107" s="209" t="s">
        <v>152</v>
      </c>
      <c r="H107" s="210">
        <v>1.139</v>
      </c>
      <c r="I107" s="211"/>
      <c r="J107" s="212">
        <f>ROUND(I107*H107,2)</f>
        <v>0</v>
      </c>
      <c r="K107" s="208" t="s">
        <v>153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1.8775</v>
      </c>
      <c r="R107" s="215">
        <f>Q107*H107</f>
        <v>2.1384724999999998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154</v>
      </c>
      <c r="AT107" s="217" t="s">
        <v>149</v>
      </c>
      <c r="AU107" s="217" t="s">
        <v>145</v>
      </c>
      <c r="AY107" s="19" t="s">
        <v>144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154</v>
      </c>
      <c r="BM107" s="217" t="s">
        <v>155</v>
      </c>
    </row>
    <row r="108" s="2" customFormat="1">
      <c r="A108" s="40"/>
      <c r="B108" s="41"/>
      <c r="C108" s="42"/>
      <c r="D108" s="219" t="s">
        <v>156</v>
      </c>
      <c r="E108" s="42"/>
      <c r="F108" s="220" t="s">
        <v>157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145</v>
      </c>
    </row>
    <row r="109" s="13" customFormat="1">
      <c r="A109" s="13"/>
      <c r="B109" s="224"/>
      <c r="C109" s="225"/>
      <c r="D109" s="226" t="s">
        <v>158</v>
      </c>
      <c r="E109" s="227" t="s">
        <v>19</v>
      </c>
      <c r="F109" s="228" t="s">
        <v>159</v>
      </c>
      <c r="G109" s="225"/>
      <c r="H109" s="229">
        <v>1.139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158</v>
      </c>
      <c r="AU109" s="235" t="s">
        <v>145</v>
      </c>
      <c r="AV109" s="13" t="s">
        <v>79</v>
      </c>
      <c r="AW109" s="13" t="s">
        <v>31</v>
      </c>
      <c r="AX109" s="13" t="s">
        <v>69</v>
      </c>
      <c r="AY109" s="235" t="s">
        <v>144</v>
      </c>
    </row>
    <row r="110" s="14" customFormat="1">
      <c r="A110" s="14"/>
      <c r="B110" s="236"/>
      <c r="C110" s="237"/>
      <c r="D110" s="226" t="s">
        <v>158</v>
      </c>
      <c r="E110" s="238" t="s">
        <v>19</v>
      </c>
      <c r="F110" s="239" t="s">
        <v>160</v>
      </c>
      <c r="G110" s="237"/>
      <c r="H110" s="240">
        <v>1.139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158</v>
      </c>
      <c r="AU110" s="246" t="s">
        <v>145</v>
      </c>
      <c r="AV110" s="14" t="s">
        <v>145</v>
      </c>
      <c r="AW110" s="14" t="s">
        <v>31</v>
      </c>
      <c r="AX110" s="14" t="s">
        <v>77</v>
      </c>
      <c r="AY110" s="246" t="s">
        <v>144</v>
      </c>
    </row>
    <row r="111" s="2" customFormat="1" ht="16.5" customHeight="1">
      <c r="A111" s="40"/>
      <c r="B111" s="41"/>
      <c r="C111" s="206" t="s">
        <v>79</v>
      </c>
      <c r="D111" s="206" t="s">
        <v>149</v>
      </c>
      <c r="E111" s="207" t="s">
        <v>161</v>
      </c>
      <c r="F111" s="208" t="s">
        <v>162</v>
      </c>
      <c r="G111" s="209" t="s">
        <v>152</v>
      </c>
      <c r="H111" s="210">
        <v>0.036999999999999998</v>
      </c>
      <c r="I111" s="211"/>
      <c r="J111" s="212">
        <f>ROUND(I111*H111,2)</f>
        <v>0</v>
      </c>
      <c r="K111" s="208" t="s">
        <v>153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1.94302</v>
      </c>
      <c r="R111" s="215">
        <f>Q111*H111</f>
        <v>0.071891739999999996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154</v>
      </c>
      <c r="AT111" s="217" t="s">
        <v>149</v>
      </c>
      <c r="AU111" s="217" t="s">
        <v>145</v>
      </c>
      <c r="AY111" s="19" t="s">
        <v>144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154</v>
      </c>
      <c r="BM111" s="217" t="s">
        <v>163</v>
      </c>
    </row>
    <row r="112" s="2" customFormat="1">
      <c r="A112" s="40"/>
      <c r="B112" s="41"/>
      <c r="C112" s="42"/>
      <c r="D112" s="219" t="s">
        <v>156</v>
      </c>
      <c r="E112" s="42"/>
      <c r="F112" s="220" t="s">
        <v>164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145</v>
      </c>
    </row>
    <row r="113" s="13" customFormat="1">
      <c r="A113" s="13"/>
      <c r="B113" s="224"/>
      <c r="C113" s="225"/>
      <c r="D113" s="226" t="s">
        <v>158</v>
      </c>
      <c r="E113" s="227" t="s">
        <v>19</v>
      </c>
      <c r="F113" s="228" t="s">
        <v>165</v>
      </c>
      <c r="G113" s="225"/>
      <c r="H113" s="229">
        <v>0.036999999999999998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158</v>
      </c>
      <c r="AU113" s="235" t="s">
        <v>145</v>
      </c>
      <c r="AV113" s="13" t="s">
        <v>79</v>
      </c>
      <c r="AW113" s="13" t="s">
        <v>31</v>
      </c>
      <c r="AX113" s="13" t="s">
        <v>69</v>
      </c>
      <c r="AY113" s="235" t="s">
        <v>144</v>
      </c>
    </row>
    <row r="114" s="14" customFormat="1">
      <c r="A114" s="14"/>
      <c r="B114" s="236"/>
      <c r="C114" s="237"/>
      <c r="D114" s="226" t="s">
        <v>158</v>
      </c>
      <c r="E114" s="238" t="s">
        <v>19</v>
      </c>
      <c r="F114" s="239" t="s">
        <v>160</v>
      </c>
      <c r="G114" s="237"/>
      <c r="H114" s="240">
        <v>0.036999999999999998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158</v>
      </c>
      <c r="AU114" s="246" t="s">
        <v>145</v>
      </c>
      <c r="AV114" s="14" t="s">
        <v>145</v>
      </c>
      <c r="AW114" s="14" t="s">
        <v>31</v>
      </c>
      <c r="AX114" s="14" t="s">
        <v>69</v>
      </c>
      <c r="AY114" s="246" t="s">
        <v>144</v>
      </c>
    </row>
    <row r="115" s="15" customFormat="1">
      <c r="A115" s="15"/>
      <c r="B115" s="247"/>
      <c r="C115" s="248"/>
      <c r="D115" s="226" t="s">
        <v>158</v>
      </c>
      <c r="E115" s="249" t="s">
        <v>19</v>
      </c>
      <c r="F115" s="250" t="s">
        <v>166</v>
      </c>
      <c r="G115" s="248"/>
      <c r="H115" s="251">
        <v>0.036999999999999998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158</v>
      </c>
      <c r="AU115" s="257" t="s">
        <v>145</v>
      </c>
      <c r="AV115" s="15" t="s">
        <v>154</v>
      </c>
      <c r="AW115" s="15" t="s">
        <v>31</v>
      </c>
      <c r="AX115" s="15" t="s">
        <v>77</v>
      </c>
      <c r="AY115" s="257" t="s">
        <v>144</v>
      </c>
    </row>
    <row r="116" s="2" customFormat="1" ht="16.5" customHeight="1">
      <c r="A116" s="40"/>
      <c r="B116" s="41"/>
      <c r="C116" s="206" t="s">
        <v>145</v>
      </c>
      <c r="D116" s="206" t="s">
        <v>149</v>
      </c>
      <c r="E116" s="207" t="s">
        <v>167</v>
      </c>
      <c r="F116" s="208" t="s">
        <v>168</v>
      </c>
      <c r="G116" s="209" t="s">
        <v>169</v>
      </c>
      <c r="H116" s="210">
        <v>0.042999999999999997</v>
      </c>
      <c r="I116" s="211"/>
      <c r="J116" s="212">
        <f>ROUND(I116*H116,2)</f>
        <v>0</v>
      </c>
      <c r="K116" s="208" t="s">
        <v>153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1.0900000000000001</v>
      </c>
      <c r="R116" s="215">
        <f>Q116*H116</f>
        <v>0.046870000000000002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154</v>
      </c>
      <c r="AT116" s="217" t="s">
        <v>149</v>
      </c>
      <c r="AU116" s="217" t="s">
        <v>145</v>
      </c>
      <c r="AY116" s="19" t="s">
        <v>144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154</v>
      </c>
      <c r="BM116" s="217" t="s">
        <v>170</v>
      </c>
    </row>
    <row r="117" s="2" customFormat="1">
      <c r="A117" s="40"/>
      <c r="B117" s="41"/>
      <c r="C117" s="42"/>
      <c r="D117" s="219" t="s">
        <v>156</v>
      </c>
      <c r="E117" s="42"/>
      <c r="F117" s="220" t="s">
        <v>171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156</v>
      </c>
      <c r="AU117" s="19" t="s">
        <v>145</v>
      </c>
    </row>
    <row r="118" s="13" customFormat="1">
      <c r="A118" s="13"/>
      <c r="B118" s="224"/>
      <c r="C118" s="225"/>
      <c r="D118" s="226" t="s">
        <v>158</v>
      </c>
      <c r="E118" s="227" t="s">
        <v>19</v>
      </c>
      <c r="F118" s="228" t="s">
        <v>172</v>
      </c>
      <c r="G118" s="225"/>
      <c r="H118" s="229">
        <v>0.042999999999999997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158</v>
      </c>
      <c r="AU118" s="235" t="s">
        <v>145</v>
      </c>
      <c r="AV118" s="13" t="s">
        <v>79</v>
      </c>
      <c r="AW118" s="13" t="s">
        <v>31</v>
      </c>
      <c r="AX118" s="13" t="s">
        <v>69</v>
      </c>
      <c r="AY118" s="235" t="s">
        <v>144</v>
      </c>
    </row>
    <row r="119" s="14" customFormat="1">
      <c r="A119" s="14"/>
      <c r="B119" s="236"/>
      <c r="C119" s="237"/>
      <c r="D119" s="226" t="s">
        <v>158</v>
      </c>
      <c r="E119" s="238" t="s">
        <v>19</v>
      </c>
      <c r="F119" s="239" t="s">
        <v>160</v>
      </c>
      <c r="G119" s="237"/>
      <c r="H119" s="240">
        <v>0.042999999999999997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158</v>
      </c>
      <c r="AU119" s="246" t="s">
        <v>145</v>
      </c>
      <c r="AV119" s="14" t="s">
        <v>145</v>
      </c>
      <c r="AW119" s="14" t="s">
        <v>31</v>
      </c>
      <c r="AX119" s="14" t="s">
        <v>69</v>
      </c>
      <c r="AY119" s="246" t="s">
        <v>144</v>
      </c>
    </row>
    <row r="120" s="15" customFormat="1">
      <c r="A120" s="15"/>
      <c r="B120" s="247"/>
      <c r="C120" s="248"/>
      <c r="D120" s="226" t="s">
        <v>158</v>
      </c>
      <c r="E120" s="249" t="s">
        <v>19</v>
      </c>
      <c r="F120" s="250" t="s">
        <v>166</v>
      </c>
      <c r="G120" s="248"/>
      <c r="H120" s="251">
        <v>0.042999999999999997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158</v>
      </c>
      <c r="AU120" s="257" t="s">
        <v>145</v>
      </c>
      <c r="AV120" s="15" t="s">
        <v>154</v>
      </c>
      <c r="AW120" s="15" t="s">
        <v>31</v>
      </c>
      <c r="AX120" s="15" t="s">
        <v>77</v>
      </c>
      <c r="AY120" s="257" t="s">
        <v>144</v>
      </c>
    </row>
    <row r="121" s="12" customFormat="1" ht="20.88" customHeight="1">
      <c r="A121" s="12"/>
      <c r="B121" s="190"/>
      <c r="C121" s="191"/>
      <c r="D121" s="192" t="s">
        <v>68</v>
      </c>
      <c r="E121" s="204" t="s">
        <v>173</v>
      </c>
      <c r="F121" s="204" t="s">
        <v>174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SUM(P122:P130)</f>
        <v>0</v>
      </c>
      <c r="Q121" s="198"/>
      <c r="R121" s="199">
        <f>SUM(R122:R130)</f>
        <v>0.80209400799999997</v>
      </c>
      <c r="S121" s="198"/>
      <c r="T121" s="200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77</v>
      </c>
      <c r="AT121" s="202" t="s">
        <v>68</v>
      </c>
      <c r="AU121" s="202" t="s">
        <v>79</v>
      </c>
      <c r="AY121" s="201" t="s">
        <v>144</v>
      </c>
      <c r="BK121" s="203">
        <f>SUM(BK122:BK130)</f>
        <v>0</v>
      </c>
    </row>
    <row r="122" s="2" customFormat="1" ht="24.15" customHeight="1">
      <c r="A122" s="40"/>
      <c r="B122" s="41"/>
      <c r="C122" s="206" t="s">
        <v>154</v>
      </c>
      <c r="D122" s="206" t="s">
        <v>149</v>
      </c>
      <c r="E122" s="207" t="s">
        <v>175</v>
      </c>
      <c r="F122" s="208" t="s">
        <v>176</v>
      </c>
      <c r="G122" s="209" t="s">
        <v>177</v>
      </c>
      <c r="H122" s="210">
        <v>9.8599999999999994</v>
      </c>
      <c r="I122" s="211"/>
      <c r="J122" s="212">
        <f>ROUND(I122*H122,2)</f>
        <v>0</v>
      </c>
      <c r="K122" s="208" t="s">
        <v>153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0.07571</v>
      </c>
      <c r="R122" s="215">
        <f>Q122*H122</f>
        <v>0.74650059999999996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154</v>
      </c>
      <c r="AT122" s="217" t="s">
        <v>149</v>
      </c>
      <c r="AU122" s="217" t="s">
        <v>145</v>
      </c>
      <c r="AY122" s="19" t="s">
        <v>144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154</v>
      </c>
      <c r="BM122" s="217" t="s">
        <v>178</v>
      </c>
    </row>
    <row r="123" s="2" customFormat="1">
      <c r="A123" s="40"/>
      <c r="B123" s="41"/>
      <c r="C123" s="42"/>
      <c r="D123" s="219" t="s">
        <v>156</v>
      </c>
      <c r="E123" s="42"/>
      <c r="F123" s="220" t="s">
        <v>179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145</v>
      </c>
    </row>
    <row r="124" s="13" customFormat="1">
      <c r="A124" s="13"/>
      <c r="B124" s="224"/>
      <c r="C124" s="225"/>
      <c r="D124" s="226" t="s">
        <v>158</v>
      </c>
      <c r="E124" s="227" t="s">
        <v>19</v>
      </c>
      <c r="F124" s="228" t="s">
        <v>180</v>
      </c>
      <c r="G124" s="225"/>
      <c r="H124" s="229">
        <v>9.8599999999999994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158</v>
      </c>
      <c r="AU124" s="235" t="s">
        <v>145</v>
      </c>
      <c r="AV124" s="13" t="s">
        <v>79</v>
      </c>
      <c r="AW124" s="13" t="s">
        <v>31</v>
      </c>
      <c r="AX124" s="13" t="s">
        <v>69</v>
      </c>
      <c r="AY124" s="235" t="s">
        <v>144</v>
      </c>
    </row>
    <row r="125" s="14" customFormat="1">
      <c r="A125" s="14"/>
      <c r="B125" s="236"/>
      <c r="C125" s="237"/>
      <c r="D125" s="226" t="s">
        <v>158</v>
      </c>
      <c r="E125" s="238" t="s">
        <v>19</v>
      </c>
      <c r="F125" s="239" t="s">
        <v>160</v>
      </c>
      <c r="G125" s="237"/>
      <c r="H125" s="240">
        <v>9.8599999999999994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158</v>
      </c>
      <c r="AU125" s="246" t="s">
        <v>145</v>
      </c>
      <c r="AV125" s="14" t="s">
        <v>145</v>
      </c>
      <c r="AW125" s="14" t="s">
        <v>31</v>
      </c>
      <c r="AX125" s="14" t="s">
        <v>77</v>
      </c>
      <c r="AY125" s="246" t="s">
        <v>144</v>
      </c>
    </row>
    <row r="126" s="2" customFormat="1" ht="21.75" customHeight="1">
      <c r="A126" s="40"/>
      <c r="B126" s="41"/>
      <c r="C126" s="206" t="s">
        <v>181</v>
      </c>
      <c r="D126" s="206" t="s">
        <v>149</v>
      </c>
      <c r="E126" s="207" t="s">
        <v>182</v>
      </c>
      <c r="F126" s="208" t="s">
        <v>183</v>
      </c>
      <c r="G126" s="209" t="s">
        <v>177</v>
      </c>
      <c r="H126" s="210">
        <v>0.312</v>
      </c>
      <c r="I126" s="211"/>
      <c r="J126" s="212">
        <f>ROUND(I126*H126,2)</f>
        <v>0</v>
      </c>
      <c r="K126" s="208" t="s">
        <v>153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0.17818400000000001</v>
      </c>
      <c r="R126" s="215">
        <f>Q126*H126</f>
        <v>0.055593408000000004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154</v>
      </c>
      <c r="AT126" s="217" t="s">
        <v>149</v>
      </c>
      <c r="AU126" s="217" t="s">
        <v>145</v>
      </c>
      <c r="AY126" s="19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154</v>
      </c>
      <c r="BM126" s="217" t="s">
        <v>184</v>
      </c>
    </row>
    <row r="127" s="2" customFormat="1">
      <c r="A127" s="40"/>
      <c r="B127" s="41"/>
      <c r="C127" s="42"/>
      <c r="D127" s="219" t="s">
        <v>156</v>
      </c>
      <c r="E127" s="42"/>
      <c r="F127" s="220" t="s">
        <v>185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156</v>
      </c>
      <c r="AU127" s="19" t="s">
        <v>145</v>
      </c>
    </row>
    <row r="128" s="13" customFormat="1">
      <c r="A128" s="13"/>
      <c r="B128" s="224"/>
      <c r="C128" s="225"/>
      <c r="D128" s="226" t="s">
        <v>158</v>
      </c>
      <c r="E128" s="227" t="s">
        <v>19</v>
      </c>
      <c r="F128" s="228" t="s">
        <v>186</v>
      </c>
      <c r="G128" s="225"/>
      <c r="H128" s="229">
        <v>0.312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158</v>
      </c>
      <c r="AU128" s="235" t="s">
        <v>145</v>
      </c>
      <c r="AV128" s="13" t="s">
        <v>79</v>
      </c>
      <c r="AW128" s="13" t="s">
        <v>31</v>
      </c>
      <c r="AX128" s="13" t="s">
        <v>69</v>
      </c>
      <c r="AY128" s="235" t="s">
        <v>144</v>
      </c>
    </row>
    <row r="129" s="14" customFormat="1">
      <c r="A129" s="14"/>
      <c r="B129" s="236"/>
      <c r="C129" s="237"/>
      <c r="D129" s="226" t="s">
        <v>158</v>
      </c>
      <c r="E129" s="238" t="s">
        <v>19</v>
      </c>
      <c r="F129" s="239" t="s">
        <v>160</v>
      </c>
      <c r="G129" s="237"/>
      <c r="H129" s="240">
        <v>0.312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158</v>
      </c>
      <c r="AU129" s="246" t="s">
        <v>145</v>
      </c>
      <c r="AV129" s="14" t="s">
        <v>145</v>
      </c>
      <c r="AW129" s="14" t="s">
        <v>31</v>
      </c>
      <c r="AX129" s="14" t="s">
        <v>69</v>
      </c>
      <c r="AY129" s="246" t="s">
        <v>144</v>
      </c>
    </row>
    <row r="130" s="15" customFormat="1">
      <c r="A130" s="15"/>
      <c r="B130" s="247"/>
      <c r="C130" s="248"/>
      <c r="D130" s="226" t="s">
        <v>158</v>
      </c>
      <c r="E130" s="249" t="s">
        <v>19</v>
      </c>
      <c r="F130" s="250" t="s">
        <v>166</v>
      </c>
      <c r="G130" s="248"/>
      <c r="H130" s="251">
        <v>0.312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158</v>
      </c>
      <c r="AU130" s="257" t="s">
        <v>145</v>
      </c>
      <c r="AV130" s="15" t="s">
        <v>154</v>
      </c>
      <c r="AW130" s="15" t="s">
        <v>31</v>
      </c>
      <c r="AX130" s="15" t="s">
        <v>77</v>
      </c>
      <c r="AY130" s="257" t="s">
        <v>144</v>
      </c>
    </row>
    <row r="131" s="12" customFormat="1" ht="22.8" customHeight="1">
      <c r="A131" s="12"/>
      <c r="B131" s="190"/>
      <c r="C131" s="191"/>
      <c r="D131" s="192" t="s">
        <v>68</v>
      </c>
      <c r="E131" s="204" t="s">
        <v>187</v>
      </c>
      <c r="F131" s="204" t="s">
        <v>188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P132+P162</f>
        <v>0</v>
      </c>
      <c r="Q131" s="198"/>
      <c r="R131" s="199">
        <f>R132+R162</f>
        <v>1.3589382620000001</v>
      </c>
      <c r="S131" s="198"/>
      <c r="T131" s="200">
        <f>T132+T162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77</v>
      </c>
      <c r="AT131" s="202" t="s">
        <v>68</v>
      </c>
      <c r="AU131" s="202" t="s">
        <v>77</v>
      </c>
      <c r="AY131" s="201" t="s">
        <v>144</v>
      </c>
      <c r="BK131" s="203">
        <f>BK132+BK162</f>
        <v>0</v>
      </c>
    </row>
    <row r="132" s="12" customFormat="1" ht="20.88" customHeight="1">
      <c r="A132" s="12"/>
      <c r="B132" s="190"/>
      <c r="C132" s="191"/>
      <c r="D132" s="192" t="s">
        <v>68</v>
      </c>
      <c r="E132" s="204" t="s">
        <v>189</v>
      </c>
      <c r="F132" s="204" t="s">
        <v>190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SUM(P133:P161)</f>
        <v>0</v>
      </c>
      <c r="Q132" s="198"/>
      <c r="R132" s="199">
        <f>SUM(R133:R161)</f>
        <v>1.1471282620000001</v>
      </c>
      <c r="S132" s="198"/>
      <c r="T132" s="200">
        <f>SUM(T133:T161)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77</v>
      </c>
      <c r="AT132" s="202" t="s">
        <v>68</v>
      </c>
      <c r="AU132" s="202" t="s">
        <v>79</v>
      </c>
      <c r="AY132" s="201" t="s">
        <v>144</v>
      </c>
      <c r="BK132" s="203">
        <f>SUM(BK133:BK161)</f>
        <v>0</v>
      </c>
    </row>
    <row r="133" s="2" customFormat="1" ht="24.15" customHeight="1">
      <c r="A133" s="40"/>
      <c r="B133" s="41"/>
      <c r="C133" s="206" t="s">
        <v>187</v>
      </c>
      <c r="D133" s="206" t="s">
        <v>149</v>
      </c>
      <c r="E133" s="207" t="s">
        <v>191</v>
      </c>
      <c r="F133" s="208" t="s">
        <v>192</v>
      </c>
      <c r="G133" s="209" t="s">
        <v>177</v>
      </c>
      <c r="H133" s="210">
        <v>4.7999999999999998</v>
      </c>
      <c r="I133" s="211"/>
      <c r="J133" s="212">
        <f>ROUND(I133*H133,2)</f>
        <v>0</v>
      </c>
      <c r="K133" s="208" t="s">
        <v>153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0.0043839999999999999</v>
      </c>
      <c r="R133" s="215">
        <f>Q133*H133</f>
        <v>0.021043199999999998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154</v>
      </c>
      <c r="AT133" s="217" t="s">
        <v>149</v>
      </c>
      <c r="AU133" s="217" t="s">
        <v>145</v>
      </c>
      <c r="AY133" s="19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154</v>
      </c>
      <c r="BM133" s="217" t="s">
        <v>193</v>
      </c>
    </row>
    <row r="134" s="2" customFormat="1">
      <c r="A134" s="40"/>
      <c r="B134" s="41"/>
      <c r="C134" s="42"/>
      <c r="D134" s="219" t="s">
        <v>156</v>
      </c>
      <c r="E134" s="42"/>
      <c r="F134" s="220" t="s">
        <v>194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156</v>
      </c>
      <c r="AU134" s="19" t="s">
        <v>145</v>
      </c>
    </row>
    <row r="135" s="13" customFormat="1">
      <c r="A135" s="13"/>
      <c r="B135" s="224"/>
      <c r="C135" s="225"/>
      <c r="D135" s="226" t="s">
        <v>158</v>
      </c>
      <c r="E135" s="227" t="s">
        <v>19</v>
      </c>
      <c r="F135" s="228" t="s">
        <v>195</v>
      </c>
      <c r="G135" s="225"/>
      <c r="H135" s="229">
        <v>4.7999999999999998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158</v>
      </c>
      <c r="AU135" s="235" t="s">
        <v>145</v>
      </c>
      <c r="AV135" s="13" t="s">
        <v>79</v>
      </c>
      <c r="AW135" s="13" t="s">
        <v>31</v>
      </c>
      <c r="AX135" s="13" t="s">
        <v>69</v>
      </c>
      <c r="AY135" s="235" t="s">
        <v>144</v>
      </c>
    </row>
    <row r="136" s="14" customFormat="1">
      <c r="A136" s="14"/>
      <c r="B136" s="236"/>
      <c r="C136" s="237"/>
      <c r="D136" s="226" t="s">
        <v>158</v>
      </c>
      <c r="E136" s="238" t="s">
        <v>19</v>
      </c>
      <c r="F136" s="239" t="s">
        <v>160</v>
      </c>
      <c r="G136" s="237"/>
      <c r="H136" s="240">
        <v>4.7999999999999998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158</v>
      </c>
      <c r="AU136" s="246" t="s">
        <v>145</v>
      </c>
      <c r="AV136" s="14" t="s">
        <v>145</v>
      </c>
      <c r="AW136" s="14" t="s">
        <v>31</v>
      </c>
      <c r="AX136" s="14" t="s">
        <v>77</v>
      </c>
      <c r="AY136" s="246" t="s">
        <v>144</v>
      </c>
    </row>
    <row r="137" s="2" customFormat="1" ht="24.15" customHeight="1">
      <c r="A137" s="40"/>
      <c r="B137" s="41"/>
      <c r="C137" s="206" t="s">
        <v>196</v>
      </c>
      <c r="D137" s="206" t="s">
        <v>149</v>
      </c>
      <c r="E137" s="207" t="s">
        <v>197</v>
      </c>
      <c r="F137" s="208" t="s">
        <v>198</v>
      </c>
      <c r="G137" s="209" t="s">
        <v>177</v>
      </c>
      <c r="H137" s="210">
        <v>65.683000000000007</v>
      </c>
      <c r="I137" s="211"/>
      <c r="J137" s="212">
        <f>ROUND(I137*H137,2)</f>
        <v>0</v>
      </c>
      <c r="K137" s="208" t="s">
        <v>153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0.0043839999999999999</v>
      </c>
      <c r="R137" s="215">
        <f>Q137*H137</f>
        <v>0.28795427200000001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154</v>
      </c>
      <c r="AT137" s="217" t="s">
        <v>149</v>
      </c>
      <c r="AU137" s="217" t="s">
        <v>145</v>
      </c>
      <c r="AY137" s="19" t="s">
        <v>144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154</v>
      </c>
      <c r="BM137" s="217" t="s">
        <v>199</v>
      </c>
    </row>
    <row r="138" s="2" customFormat="1">
      <c r="A138" s="40"/>
      <c r="B138" s="41"/>
      <c r="C138" s="42"/>
      <c r="D138" s="219" t="s">
        <v>156</v>
      </c>
      <c r="E138" s="42"/>
      <c r="F138" s="220" t="s">
        <v>200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156</v>
      </c>
      <c r="AU138" s="19" t="s">
        <v>145</v>
      </c>
    </row>
    <row r="139" s="13" customFormat="1">
      <c r="A139" s="13"/>
      <c r="B139" s="224"/>
      <c r="C139" s="225"/>
      <c r="D139" s="226" t="s">
        <v>158</v>
      </c>
      <c r="E139" s="227" t="s">
        <v>19</v>
      </c>
      <c r="F139" s="228" t="s">
        <v>201</v>
      </c>
      <c r="G139" s="225"/>
      <c r="H139" s="229">
        <v>2.7829999999999999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158</v>
      </c>
      <c r="AU139" s="235" t="s">
        <v>145</v>
      </c>
      <c r="AV139" s="13" t="s">
        <v>79</v>
      </c>
      <c r="AW139" s="13" t="s">
        <v>31</v>
      </c>
      <c r="AX139" s="13" t="s">
        <v>69</v>
      </c>
      <c r="AY139" s="235" t="s">
        <v>144</v>
      </c>
    </row>
    <row r="140" s="14" customFormat="1">
      <c r="A140" s="14"/>
      <c r="B140" s="236"/>
      <c r="C140" s="237"/>
      <c r="D140" s="226" t="s">
        <v>158</v>
      </c>
      <c r="E140" s="238" t="s">
        <v>19</v>
      </c>
      <c r="F140" s="239" t="s">
        <v>160</v>
      </c>
      <c r="G140" s="237"/>
      <c r="H140" s="240">
        <v>2.7829999999999999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158</v>
      </c>
      <c r="AU140" s="246" t="s">
        <v>145</v>
      </c>
      <c r="AV140" s="14" t="s">
        <v>145</v>
      </c>
      <c r="AW140" s="14" t="s">
        <v>31</v>
      </c>
      <c r="AX140" s="14" t="s">
        <v>69</v>
      </c>
      <c r="AY140" s="246" t="s">
        <v>144</v>
      </c>
    </row>
    <row r="141" s="13" customFormat="1">
      <c r="A141" s="13"/>
      <c r="B141" s="224"/>
      <c r="C141" s="225"/>
      <c r="D141" s="226" t="s">
        <v>158</v>
      </c>
      <c r="E141" s="227" t="s">
        <v>19</v>
      </c>
      <c r="F141" s="228" t="s">
        <v>202</v>
      </c>
      <c r="G141" s="225"/>
      <c r="H141" s="229">
        <v>29.34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158</v>
      </c>
      <c r="AU141" s="235" t="s">
        <v>145</v>
      </c>
      <c r="AV141" s="13" t="s">
        <v>79</v>
      </c>
      <c r="AW141" s="13" t="s">
        <v>31</v>
      </c>
      <c r="AX141" s="13" t="s">
        <v>69</v>
      </c>
      <c r="AY141" s="235" t="s">
        <v>144</v>
      </c>
    </row>
    <row r="142" s="14" customFormat="1">
      <c r="A142" s="14"/>
      <c r="B142" s="236"/>
      <c r="C142" s="237"/>
      <c r="D142" s="226" t="s">
        <v>158</v>
      </c>
      <c r="E142" s="238" t="s">
        <v>19</v>
      </c>
      <c r="F142" s="239" t="s">
        <v>160</v>
      </c>
      <c r="G142" s="237"/>
      <c r="H142" s="240">
        <v>29.34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158</v>
      </c>
      <c r="AU142" s="246" t="s">
        <v>145</v>
      </c>
      <c r="AV142" s="14" t="s">
        <v>145</v>
      </c>
      <c r="AW142" s="14" t="s">
        <v>31</v>
      </c>
      <c r="AX142" s="14" t="s">
        <v>69</v>
      </c>
      <c r="AY142" s="246" t="s">
        <v>144</v>
      </c>
    </row>
    <row r="143" s="13" customFormat="1">
      <c r="A143" s="13"/>
      <c r="B143" s="224"/>
      <c r="C143" s="225"/>
      <c r="D143" s="226" t="s">
        <v>158</v>
      </c>
      <c r="E143" s="227" t="s">
        <v>19</v>
      </c>
      <c r="F143" s="228" t="s">
        <v>203</v>
      </c>
      <c r="G143" s="225"/>
      <c r="H143" s="229">
        <v>33.560000000000002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158</v>
      </c>
      <c r="AU143" s="235" t="s">
        <v>145</v>
      </c>
      <c r="AV143" s="13" t="s">
        <v>79</v>
      </c>
      <c r="AW143" s="13" t="s">
        <v>31</v>
      </c>
      <c r="AX143" s="13" t="s">
        <v>69</v>
      </c>
      <c r="AY143" s="235" t="s">
        <v>144</v>
      </c>
    </row>
    <row r="144" s="14" customFormat="1">
      <c r="A144" s="14"/>
      <c r="B144" s="236"/>
      <c r="C144" s="237"/>
      <c r="D144" s="226" t="s">
        <v>158</v>
      </c>
      <c r="E144" s="238" t="s">
        <v>19</v>
      </c>
      <c r="F144" s="239" t="s">
        <v>160</v>
      </c>
      <c r="G144" s="237"/>
      <c r="H144" s="240">
        <v>33.560000000000002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158</v>
      </c>
      <c r="AU144" s="246" t="s">
        <v>145</v>
      </c>
      <c r="AV144" s="14" t="s">
        <v>145</v>
      </c>
      <c r="AW144" s="14" t="s">
        <v>31</v>
      </c>
      <c r="AX144" s="14" t="s">
        <v>69</v>
      </c>
      <c r="AY144" s="246" t="s">
        <v>144</v>
      </c>
    </row>
    <row r="145" s="15" customFormat="1">
      <c r="A145" s="15"/>
      <c r="B145" s="247"/>
      <c r="C145" s="248"/>
      <c r="D145" s="226" t="s">
        <v>158</v>
      </c>
      <c r="E145" s="249" t="s">
        <v>19</v>
      </c>
      <c r="F145" s="250" t="s">
        <v>166</v>
      </c>
      <c r="G145" s="248"/>
      <c r="H145" s="251">
        <v>65.682999999999993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158</v>
      </c>
      <c r="AU145" s="257" t="s">
        <v>145</v>
      </c>
      <c r="AV145" s="15" t="s">
        <v>154</v>
      </c>
      <c r="AW145" s="15" t="s">
        <v>31</v>
      </c>
      <c r="AX145" s="15" t="s">
        <v>77</v>
      </c>
      <c r="AY145" s="257" t="s">
        <v>144</v>
      </c>
    </row>
    <row r="146" s="2" customFormat="1" ht="24.15" customHeight="1">
      <c r="A146" s="40"/>
      <c r="B146" s="41"/>
      <c r="C146" s="206" t="s">
        <v>204</v>
      </c>
      <c r="D146" s="206" t="s">
        <v>149</v>
      </c>
      <c r="E146" s="207" t="s">
        <v>205</v>
      </c>
      <c r="F146" s="208" t="s">
        <v>206</v>
      </c>
      <c r="G146" s="209" t="s">
        <v>177</v>
      </c>
      <c r="H146" s="210">
        <v>4.7999999999999998</v>
      </c>
      <c r="I146" s="211"/>
      <c r="J146" s="212">
        <f>ROUND(I146*H146,2)</f>
        <v>0</v>
      </c>
      <c r="K146" s="208" t="s">
        <v>153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0.017330000000000002</v>
      </c>
      <c r="R146" s="215">
        <f>Q146*H146</f>
        <v>0.083184000000000008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154</v>
      </c>
      <c r="AT146" s="217" t="s">
        <v>149</v>
      </c>
      <c r="AU146" s="217" t="s">
        <v>145</v>
      </c>
      <c r="AY146" s="19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154</v>
      </c>
      <c r="BM146" s="217" t="s">
        <v>207</v>
      </c>
    </row>
    <row r="147" s="2" customFormat="1">
      <c r="A147" s="40"/>
      <c r="B147" s="41"/>
      <c r="C147" s="42"/>
      <c r="D147" s="219" t="s">
        <v>156</v>
      </c>
      <c r="E147" s="42"/>
      <c r="F147" s="220" t="s">
        <v>208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156</v>
      </c>
      <c r="AU147" s="19" t="s">
        <v>145</v>
      </c>
    </row>
    <row r="148" s="13" customFormat="1">
      <c r="A148" s="13"/>
      <c r="B148" s="224"/>
      <c r="C148" s="225"/>
      <c r="D148" s="226" t="s">
        <v>158</v>
      </c>
      <c r="E148" s="227" t="s">
        <v>19</v>
      </c>
      <c r="F148" s="228" t="s">
        <v>195</v>
      </c>
      <c r="G148" s="225"/>
      <c r="H148" s="229">
        <v>4.7999999999999998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158</v>
      </c>
      <c r="AU148" s="235" t="s">
        <v>145</v>
      </c>
      <c r="AV148" s="13" t="s">
        <v>79</v>
      </c>
      <c r="AW148" s="13" t="s">
        <v>31</v>
      </c>
      <c r="AX148" s="13" t="s">
        <v>69</v>
      </c>
      <c r="AY148" s="235" t="s">
        <v>144</v>
      </c>
    </row>
    <row r="149" s="14" customFormat="1">
      <c r="A149" s="14"/>
      <c r="B149" s="236"/>
      <c r="C149" s="237"/>
      <c r="D149" s="226" t="s">
        <v>158</v>
      </c>
      <c r="E149" s="238" t="s">
        <v>19</v>
      </c>
      <c r="F149" s="239" t="s">
        <v>160</v>
      </c>
      <c r="G149" s="237"/>
      <c r="H149" s="240">
        <v>4.7999999999999998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158</v>
      </c>
      <c r="AU149" s="246" t="s">
        <v>145</v>
      </c>
      <c r="AV149" s="14" t="s">
        <v>145</v>
      </c>
      <c r="AW149" s="14" t="s">
        <v>31</v>
      </c>
      <c r="AX149" s="14" t="s">
        <v>77</v>
      </c>
      <c r="AY149" s="246" t="s">
        <v>144</v>
      </c>
    </row>
    <row r="150" s="2" customFormat="1" ht="24.15" customHeight="1">
      <c r="A150" s="40"/>
      <c r="B150" s="41"/>
      <c r="C150" s="206" t="s">
        <v>209</v>
      </c>
      <c r="D150" s="206" t="s">
        <v>149</v>
      </c>
      <c r="E150" s="207" t="s">
        <v>210</v>
      </c>
      <c r="F150" s="208" t="s">
        <v>211</v>
      </c>
      <c r="G150" s="209" t="s">
        <v>177</v>
      </c>
      <c r="H150" s="210">
        <v>43.563000000000002</v>
      </c>
      <c r="I150" s="211"/>
      <c r="J150" s="212">
        <f>ROUND(I150*H150,2)</f>
        <v>0</v>
      </c>
      <c r="K150" s="208" t="s">
        <v>153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0.017330000000000002</v>
      </c>
      <c r="R150" s="215">
        <f>Q150*H150</f>
        <v>0.75494679000000009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154</v>
      </c>
      <c r="AT150" s="217" t="s">
        <v>149</v>
      </c>
      <c r="AU150" s="217" t="s">
        <v>145</v>
      </c>
      <c r="AY150" s="19" t="s">
        <v>144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154</v>
      </c>
      <c r="BM150" s="217" t="s">
        <v>212</v>
      </c>
    </row>
    <row r="151" s="2" customFormat="1">
      <c r="A151" s="40"/>
      <c r="B151" s="41"/>
      <c r="C151" s="42"/>
      <c r="D151" s="219" t="s">
        <v>156</v>
      </c>
      <c r="E151" s="42"/>
      <c r="F151" s="220" t="s">
        <v>213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156</v>
      </c>
      <c r="AU151" s="19" t="s">
        <v>145</v>
      </c>
    </row>
    <row r="152" s="13" customFormat="1">
      <c r="A152" s="13"/>
      <c r="B152" s="224"/>
      <c r="C152" s="225"/>
      <c r="D152" s="226" t="s">
        <v>158</v>
      </c>
      <c r="E152" s="227" t="s">
        <v>19</v>
      </c>
      <c r="F152" s="228" t="s">
        <v>201</v>
      </c>
      <c r="G152" s="225"/>
      <c r="H152" s="229">
        <v>2.7829999999999999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158</v>
      </c>
      <c r="AU152" s="235" t="s">
        <v>145</v>
      </c>
      <c r="AV152" s="13" t="s">
        <v>79</v>
      </c>
      <c r="AW152" s="13" t="s">
        <v>31</v>
      </c>
      <c r="AX152" s="13" t="s">
        <v>69</v>
      </c>
      <c r="AY152" s="235" t="s">
        <v>144</v>
      </c>
    </row>
    <row r="153" s="14" customFormat="1">
      <c r="A153" s="14"/>
      <c r="B153" s="236"/>
      <c r="C153" s="237"/>
      <c r="D153" s="226" t="s">
        <v>158</v>
      </c>
      <c r="E153" s="238" t="s">
        <v>19</v>
      </c>
      <c r="F153" s="239" t="s">
        <v>160</v>
      </c>
      <c r="G153" s="237"/>
      <c r="H153" s="240">
        <v>2.7829999999999999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158</v>
      </c>
      <c r="AU153" s="246" t="s">
        <v>145</v>
      </c>
      <c r="AV153" s="14" t="s">
        <v>145</v>
      </c>
      <c r="AW153" s="14" t="s">
        <v>31</v>
      </c>
      <c r="AX153" s="14" t="s">
        <v>69</v>
      </c>
      <c r="AY153" s="246" t="s">
        <v>144</v>
      </c>
    </row>
    <row r="154" s="13" customFormat="1">
      <c r="A154" s="13"/>
      <c r="B154" s="224"/>
      <c r="C154" s="225"/>
      <c r="D154" s="226" t="s">
        <v>158</v>
      </c>
      <c r="E154" s="227" t="s">
        <v>19</v>
      </c>
      <c r="F154" s="228" t="s">
        <v>202</v>
      </c>
      <c r="G154" s="225"/>
      <c r="H154" s="229">
        <v>29.34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158</v>
      </c>
      <c r="AU154" s="235" t="s">
        <v>145</v>
      </c>
      <c r="AV154" s="13" t="s">
        <v>79</v>
      </c>
      <c r="AW154" s="13" t="s">
        <v>31</v>
      </c>
      <c r="AX154" s="13" t="s">
        <v>69</v>
      </c>
      <c r="AY154" s="235" t="s">
        <v>144</v>
      </c>
    </row>
    <row r="155" s="14" customFormat="1">
      <c r="A155" s="14"/>
      <c r="B155" s="236"/>
      <c r="C155" s="237"/>
      <c r="D155" s="226" t="s">
        <v>158</v>
      </c>
      <c r="E155" s="238" t="s">
        <v>19</v>
      </c>
      <c r="F155" s="239" t="s">
        <v>160</v>
      </c>
      <c r="G155" s="237"/>
      <c r="H155" s="240">
        <v>29.34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158</v>
      </c>
      <c r="AU155" s="246" t="s">
        <v>145</v>
      </c>
      <c r="AV155" s="14" t="s">
        <v>145</v>
      </c>
      <c r="AW155" s="14" t="s">
        <v>31</v>
      </c>
      <c r="AX155" s="14" t="s">
        <v>69</v>
      </c>
      <c r="AY155" s="246" t="s">
        <v>144</v>
      </c>
    </row>
    <row r="156" s="13" customFormat="1">
      <c r="A156" s="13"/>
      <c r="B156" s="224"/>
      <c r="C156" s="225"/>
      <c r="D156" s="226" t="s">
        <v>158</v>
      </c>
      <c r="E156" s="227" t="s">
        <v>19</v>
      </c>
      <c r="F156" s="228" t="s">
        <v>203</v>
      </c>
      <c r="G156" s="225"/>
      <c r="H156" s="229">
        <v>33.560000000000002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158</v>
      </c>
      <c r="AU156" s="235" t="s">
        <v>145</v>
      </c>
      <c r="AV156" s="13" t="s">
        <v>79</v>
      </c>
      <c r="AW156" s="13" t="s">
        <v>31</v>
      </c>
      <c r="AX156" s="13" t="s">
        <v>69</v>
      </c>
      <c r="AY156" s="235" t="s">
        <v>144</v>
      </c>
    </row>
    <row r="157" s="14" customFormat="1">
      <c r="A157" s="14"/>
      <c r="B157" s="236"/>
      <c r="C157" s="237"/>
      <c r="D157" s="226" t="s">
        <v>158</v>
      </c>
      <c r="E157" s="238" t="s">
        <v>19</v>
      </c>
      <c r="F157" s="239" t="s">
        <v>160</v>
      </c>
      <c r="G157" s="237"/>
      <c r="H157" s="240">
        <v>33.560000000000002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158</v>
      </c>
      <c r="AU157" s="246" t="s">
        <v>145</v>
      </c>
      <c r="AV157" s="14" t="s">
        <v>145</v>
      </c>
      <c r="AW157" s="14" t="s">
        <v>31</v>
      </c>
      <c r="AX157" s="14" t="s">
        <v>69</v>
      </c>
      <c r="AY157" s="246" t="s">
        <v>144</v>
      </c>
    </row>
    <row r="158" s="16" customFormat="1">
      <c r="A158" s="16"/>
      <c r="B158" s="258"/>
      <c r="C158" s="259"/>
      <c r="D158" s="226" t="s">
        <v>158</v>
      </c>
      <c r="E158" s="260" t="s">
        <v>19</v>
      </c>
      <c r="F158" s="261" t="s">
        <v>214</v>
      </c>
      <c r="G158" s="259"/>
      <c r="H158" s="260" t="s">
        <v>19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7" t="s">
        <v>158</v>
      </c>
      <c r="AU158" s="267" t="s">
        <v>145</v>
      </c>
      <c r="AV158" s="16" t="s">
        <v>77</v>
      </c>
      <c r="AW158" s="16" t="s">
        <v>31</v>
      </c>
      <c r="AX158" s="16" t="s">
        <v>69</v>
      </c>
      <c r="AY158" s="267" t="s">
        <v>144</v>
      </c>
    </row>
    <row r="159" s="13" customFormat="1">
      <c r="A159" s="13"/>
      <c r="B159" s="224"/>
      <c r="C159" s="225"/>
      <c r="D159" s="226" t="s">
        <v>158</v>
      </c>
      <c r="E159" s="227" t="s">
        <v>19</v>
      </c>
      <c r="F159" s="228" t="s">
        <v>215</v>
      </c>
      <c r="G159" s="225"/>
      <c r="H159" s="229">
        <v>-22.120000000000001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158</v>
      </c>
      <c r="AU159" s="235" t="s">
        <v>145</v>
      </c>
      <c r="AV159" s="13" t="s">
        <v>79</v>
      </c>
      <c r="AW159" s="13" t="s">
        <v>31</v>
      </c>
      <c r="AX159" s="13" t="s">
        <v>69</v>
      </c>
      <c r="AY159" s="235" t="s">
        <v>144</v>
      </c>
    </row>
    <row r="160" s="14" customFormat="1">
      <c r="A160" s="14"/>
      <c r="B160" s="236"/>
      <c r="C160" s="237"/>
      <c r="D160" s="226" t="s">
        <v>158</v>
      </c>
      <c r="E160" s="238" t="s">
        <v>19</v>
      </c>
      <c r="F160" s="239" t="s">
        <v>160</v>
      </c>
      <c r="G160" s="237"/>
      <c r="H160" s="240">
        <v>-22.120000000000001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158</v>
      </c>
      <c r="AU160" s="246" t="s">
        <v>145</v>
      </c>
      <c r="AV160" s="14" t="s">
        <v>145</v>
      </c>
      <c r="AW160" s="14" t="s">
        <v>31</v>
      </c>
      <c r="AX160" s="14" t="s">
        <v>69</v>
      </c>
      <c r="AY160" s="246" t="s">
        <v>144</v>
      </c>
    </row>
    <row r="161" s="15" customFormat="1">
      <c r="A161" s="15"/>
      <c r="B161" s="247"/>
      <c r="C161" s="248"/>
      <c r="D161" s="226" t="s">
        <v>158</v>
      </c>
      <c r="E161" s="249" t="s">
        <v>19</v>
      </c>
      <c r="F161" s="250" t="s">
        <v>166</v>
      </c>
      <c r="G161" s="248"/>
      <c r="H161" s="251">
        <v>43.562999999999988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158</v>
      </c>
      <c r="AU161" s="257" t="s">
        <v>145</v>
      </c>
      <c r="AV161" s="15" t="s">
        <v>154</v>
      </c>
      <c r="AW161" s="15" t="s">
        <v>31</v>
      </c>
      <c r="AX161" s="15" t="s">
        <v>77</v>
      </c>
      <c r="AY161" s="257" t="s">
        <v>144</v>
      </c>
    </row>
    <row r="162" s="12" customFormat="1" ht="20.88" customHeight="1">
      <c r="A162" s="12"/>
      <c r="B162" s="190"/>
      <c r="C162" s="191"/>
      <c r="D162" s="192" t="s">
        <v>68</v>
      </c>
      <c r="E162" s="204" t="s">
        <v>216</v>
      </c>
      <c r="F162" s="204" t="s">
        <v>217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SUM(P163:P184)</f>
        <v>0</v>
      </c>
      <c r="Q162" s="198"/>
      <c r="R162" s="199">
        <f>SUM(R163:R184)</f>
        <v>0.21181</v>
      </c>
      <c r="S162" s="198"/>
      <c r="T162" s="200">
        <f>SUM(T163:T184)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77</v>
      </c>
      <c r="AT162" s="202" t="s">
        <v>68</v>
      </c>
      <c r="AU162" s="202" t="s">
        <v>79</v>
      </c>
      <c r="AY162" s="201" t="s">
        <v>144</v>
      </c>
      <c r="BK162" s="203">
        <f>SUM(BK163:BK184)</f>
        <v>0</v>
      </c>
    </row>
    <row r="163" s="2" customFormat="1" ht="24.15" customHeight="1">
      <c r="A163" s="40"/>
      <c r="B163" s="41"/>
      <c r="C163" s="206" t="s">
        <v>218</v>
      </c>
      <c r="D163" s="206" t="s">
        <v>149</v>
      </c>
      <c r="E163" s="207" t="s">
        <v>219</v>
      </c>
      <c r="F163" s="208" t="s">
        <v>220</v>
      </c>
      <c r="G163" s="209" t="s">
        <v>221</v>
      </c>
      <c r="H163" s="210">
        <v>3</v>
      </c>
      <c r="I163" s="211"/>
      <c r="J163" s="212">
        <f>ROUND(I163*H163,2)</f>
        <v>0</v>
      </c>
      <c r="K163" s="208" t="s">
        <v>153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0.04684</v>
      </c>
      <c r="R163" s="215">
        <f>Q163*H163</f>
        <v>0.14052000000000001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154</v>
      </c>
      <c r="AT163" s="217" t="s">
        <v>149</v>
      </c>
      <c r="AU163" s="217" t="s">
        <v>145</v>
      </c>
      <c r="AY163" s="19" t="s">
        <v>144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154</v>
      </c>
      <c r="BM163" s="217" t="s">
        <v>222</v>
      </c>
    </row>
    <row r="164" s="2" customFormat="1">
      <c r="A164" s="40"/>
      <c r="B164" s="41"/>
      <c r="C164" s="42"/>
      <c r="D164" s="219" t="s">
        <v>156</v>
      </c>
      <c r="E164" s="42"/>
      <c r="F164" s="220" t="s">
        <v>223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156</v>
      </c>
      <c r="AU164" s="19" t="s">
        <v>145</v>
      </c>
    </row>
    <row r="165" s="13" customFormat="1">
      <c r="A165" s="13"/>
      <c r="B165" s="224"/>
      <c r="C165" s="225"/>
      <c r="D165" s="226" t="s">
        <v>158</v>
      </c>
      <c r="E165" s="227" t="s">
        <v>19</v>
      </c>
      <c r="F165" s="228" t="s">
        <v>224</v>
      </c>
      <c r="G165" s="225"/>
      <c r="H165" s="229">
        <v>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158</v>
      </c>
      <c r="AU165" s="235" t="s">
        <v>145</v>
      </c>
      <c r="AV165" s="13" t="s">
        <v>79</v>
      </c>
      <c r="AW165" s="13" t="s">
        <v>31</v>
      </c>
      <c r="AX165" s="13" t="s">
        <v>69</v>
      </c>
      <c r="AY165" s="235" t="s">
        <v>144</v>
      </c>
    </row>
    <row r="166" s="14" customFormat="1">
      <c r="A166" s="14"/>
      <c r="B166" s="236"/>
      <c r="C166" s="237"/>
      <c r="D166" s="226" t="s">
        <v>158</v>
      </c>
      <c r="E166" s="238" t="s">
        <v>19</v>
      </c>
      <c r="F166" s="239" t="s">
        <v>160</v>
      </c>
      <c r="G166" s="237"/>
      <c r="H166" s="240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158</v>
      </c>
      <c r="AU166" s="246" t="s">
        <v>145</v>
      </c>
      <c r="AV166" s="14" t="s">
        <v>145</v>
      </c>
      <c r="AW166" s="14" t="s">
        <v>31</v>
      </c>
      <c r="AX166" s="14" t="s">
        <v>69</v>
      </c>
      <c r="AY166" s="246" t="s">
        <v>144</v>
      </c>
    </row>
    <row r="167" s="13" customFormat="1">
      <c r="A167" s="13"/>
      <c r="B167" s="224"/>
      <c r="C167" s="225"/>
      <c r="D167" s="226" t="s">
        <v>158</v>
      </c>
      <c r="E167" s="227" t="s">
        <v>19</v>
      </c>
      <c r="F167" s="228" t="s">
        <v>225</v>
      </c>
      <c r="G167" s="225"/>
      <c r="H167" s="229">
        <v>1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158</v>
      </c>
      <c r="AU167" s="235" t="s">
        <v>145</v>
      </c>
      <c r="AV167" s="13" t="s">
        <v>79</v>
      </c>
      <c r="AW167" s="13" t="s">
        <v>31</v>
      </c>
      <c r="AX167" s="13" t="s">
        <v>69</v>
      </c>
      <c r="AY167" s="235" t="s">
        <v>144</v>
      </c>
    </row>
    <row r="168" s="14" customFormat="1">
      <c r="A168" s="14"/>
      <c r="B168" s="236"/>
      <c r="C168" s="237"/>
      <c r="D168" s="226" t="s">
        <v>158</v>
      </c>
      <c r="E168" s="238" t="s">
        <v>19</v>
      </c>
      <c r="F168" s="239" t="s">
        <v>160</v>
      </c>
      <c r="G168" s="237"/>
      <c r="H168" s="240">
        <v>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158</v>
      </c>
      <c r="AU168" s="246" t="s">
        <v>145</v>
      </c>
      <c r="AV168" s="14" t="s">
        <v>145</v>
      </c>
      <c r="AW168" s="14" t="s">
        <v>31</v>
      </c>
      <c r="AX168" s="14" t="s">
        <v>69</v>
      </c>
      <c r="AY168" s="246" t="s">
        <v>144</v>
      </c>
    </row>
    <row r="169" s="13" customFormat="1">
      <c r="A169" s="13"/>
      <c r="B169" s="224"/>
      <c r="C169" s="225"/>
      <c r="D169" s="226" t="s">
        <v>158</v>
      </c>
      <c r="E169" s="227" t="s">
        <v>19</v>
      </c>
      <c r="F169" s="228" t="s">
        <v>226</v>
      </c>
      <c r="G169" s="225"/>
      <c r="H169" s="229">
        <v>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158</v>
      </c>
      <c r="AU169" s="235" t="s">
        <v>145</v>
      </c>
      <c r="AV169" s="13" t="s">
        <v>79</v>
      </c>
      <c r="AW169" s="13" t="s">
        <v>31</v>
      </c>
      <c r="AX169" s="13" t="s">
        <v>69</v>
      </c>
      <c r="AY169" s="235" t="s">
        <v>144</v>
      </c>
    </row>
    <row r="170" s="14" customFormat="1">
      <c r="A170" s="14"/>
      <c r="B170" s="236"/>
      <c r="C170" s="237"/>
      <c r="D170" s="226" t="s">
        <v>158</v>
      </c>
      <c r="E170" s="238" t="s">
        <v>19</v>
      </c>
      <c r="F170" s="239" t="s">
        <v>160</v>
      </c>
      <c r="G170" s="237"/>
      <c r="H170" s="240">
        <v>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158</v>
      </c>
      <c r="AU170" s="246" t="s">
        <v>145</v>
      </c>
      <c r="AV170" s="14" t="s">
        <v>145</v>
      </c>
      <c r="AW170" s="14" t="s">
        <v>31</v>
      </c>
      <c r="AX170" s="14" t="s">
        <v>69</v>
      </c>
      <c r="AY170" s="246" t="s">
        <v>144</v>
      </c>
    </row>
    <row r="171" s="15" customFormat="1">
      <c r="A171" s="15"/>
      <c r="B171" s="247"/>
      <c r="C171" s="248"/>
      <c r="D171" s="226" t="s">
        <v>158</v>
      </c>
      <c r="E171" s="249" t="s">
        <v>19</v>
      </c>
      <c r="F171" s="250" t="s">
        <v>166</v>
      </c>
      <c r="G171" s="248"/>
      <c r="H171" s="251">
        <v>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158</v>
      </c>
      <c r="AU171" s="257" t="s">
        <v>145</v>
      </c>
      <c r="AV171" s="15" t="s">
        <v>154</v>
      </c>
      <c r="AW171" s="15" t="s">
        <v>31</v>
      </c>
      <c r="AX171" s="15" t="s">
        <v>77</v>
      </c>
      <c r="AY171" s="257" t="s">
        <v>144</v>
      </c>
    </row>
    <row r="172" s="2" customFormat="1" ht="21.75" customHeight="1">
      <c r="A172" s="40"/>
      <c r="B172" s="41"/>
      <c r="C172" s="268" t="s">
        <v>227</v>
      </c>
      <c r="D172" s="268" t="s">
        <v>228</v>
      </c>
      <c r="E172" s="269" t="s">
        <v>229</v>
      </c>
      <c r="F172" s="270" t="s">
        <v>230</v>
      </c>
      <c r="G172" s="271" t="s">
        <v>221</v>
      </c>
      <c r="H172" s="272">
        <v>1</v>
      </c>
      <c r="I172" s="273"/>
      <c r="J172" s="274">
        <f>ROUND(I172*H172,2)</f>
        <v>0</v>
      </c>
      <c r="K172" s="270" t="s">
        <v>153</v>
      </c>
      <c r="L172" s="275"/>
      <c r="M172" s="276" t="s">
        <v>19</v>
      </c>
      <c r="N172" s="277" t="s">
        <v>40</v>
      </c>
      <c r="O172" s="86"/>
      <c r="P172" s="215">
        <f>O172*H172</f>
        <v>0</v>
      </c>
      <c r="Q172" s="215">
        <v>0.023369999999999998</v>
      </c>
      <c r="R172" s="215">
        <f>Q172*H172</f>
        <v>0.023369999999999998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204</v>
      </c>
      <c r="AT172" s="217" t="s">
        <v>228</v>
      </c>
      <c r="AU172" s="217" t="s">
        <v>145</v>
      </c>
      <c r="AY172" s="19" t="s">
        <v>144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77</v>
      </c>
      <c r="BK172" s="218">
        <f>ROUND(I172*H172,2)</f>
        <v>0</v>
      </c>
      <c r="BL172" s="19" t="s">
        <v>154</v>
      </c>
      <c r="BM172" s="217" t="s">
        <v>231</v>
      </c>
    </row>
    <row r="173" s="2" customFormat="1">
      <c r="A173" s="40"/>
      <c r="B173" s="41"/>
      <c r="C173" s="42"/>
      <c r="D173" s="219" t="s">
        <v>156</v>
      </c>
      <c r="E173" s="42"/>
      <c r="F173" s="220" t="s">
        <v>232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156</v>
      </c>
      <c r="AU173" s="19" t="s">
        <v>145</v>
      </c>
    </row>
    <row r="174" s="2" customFormat="1">
      <c r="A174" s="40"/>
      <c r="B174" s="41"/>
      <c r="C174" s="42"/>
      <c r="D174" s="226" t="s">
        <v>233</v>
      </c>
      <c r="E174" s="42"/>
      <c r="F174" s="278" t="s">
        <v>234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233</v>
      </c>
      <c r="AU174" s="19" t="s">
        <v>145</v>
      </c>
    </row>
    <row r="175" s="13" customFormat="1">
      <c r="A175" s="13"/>
      <c r="B175" s="224"/>
      <c r="C175" s="225"/>
      <c r="D175" s="226" t="s">
        <v>158</v>
      </c>
      <c r="E175" s="227" t="s">
        <v>19</v>
      </c>
      <c r="F175" s="228" t="s">
        <v>224</v>
      </c>
      <c r="G175" s="225"/>
      <c r="H175" s="229">
        <v>1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158</v>
      </c>
      <c r="AU175" s="235" t="s">
        <v>145</v>
      </c>
      <c r="AV175" s="13" t="s">
        <v>79</v>
      </c>
      <c r="AW175" s="13" t="s">
        <v>31</v>
      </c>
      <c r="AX175" s="13" t="s">
        <v>69</v>
      </c>
      <c r="AY175" s="235" t="s">
        <v>144</v>
      </c>
    </row>
    <row r="176" s="14" customFormat="1">
      <c r="A176" s="14"/>
      <c r="B176" s="236"/>
      <c r="C176" s="237"/>
      <c r="D176" s="226" t="s">
        <v>158</v>
      </c>
      <c r="E176" s="238" t="s">
        <v>19</v>
      </c>
      <c r="F176" s="239" t="s">
        <v>160</v>
      </c>
      <c r="G176" s="237"/>
      <c r="H176" s="240">
        <v>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158</v>
      </c>
      <c r="AU176" s="246" t="s">
        <v>145</v>
      </c>
      <c r="AV176" s="14" t="s">
        <v>145</v>
      </c>
      <c r="AW176" s="14" t="s">
        <v>31</v>
      </c>
      <c r="AX176" s="14" t="s">
        <v>77</v>
      </c>
      <c r="AY176" s="246" t="s">
        <v>144</v>
      </c>
    </row>
    <row r="177" s="2" customFormat="1" ht="21.75" customHeight="1">
      <c r="A177" s="40"/>
      <c r="B177" s="41"/>
      <c r="C177" s="268" t="s">
        <v>235</v>
      </c>
      <c r="D177" s="268" t="s">
        <v>228</v>
      </c>
      <c r="E177" s="269" t="s">
        <v>236</v>
      </c>
      <c r="F177" s="270" t="s">
        <v>237</v>
      </c>
      <c r="G177" s="271" t="s">
        <v>221</v>
      </c>
      <c r="H177" s="272">
        <v>2</v>
      </c>
      <c r="I177" s="273"/>
      <c r="J177" s="274">
        <f>ROUND(I177*H177,2)</f>
        <v>0</v>
      </c>
      <c r="K177" s="270" t="s">
        <v>153</v>
      </c>
      <c r="L177" s="275"/>
      <c r="M177" s="276" t="s">
        <v>19</v>
      </c>
      <c r="N177" s="277" t="s">
        <v>40</v>
      </c>
      <c r="O177" s="86"/>
      <c r="P177" s="215">
        <f>O177*H177</f>
        <v>0</v>
      </c>
      <c r="Q177" s="215">
        <v>0.023959999999999999</v>
      </c>
      <c r="R177" s="215">
        <f>Q177*H177</f>
        <v>0.047919999999999997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204</v>
      </c>
      <c r="AT177" s="217" t="s">
        <v>228</v>
      </c>
      <c r="AU177" s="217" t="s">
        <v>145</v>
      </c>
      <c r="AY177" s="19" t="s">
        <v>144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154</v>
      </c>
      <c r="BM177" s="217" t="s">
        <v>238</v>
      </c>
    </row>
    <row r="178" s="2" customFormat="1">
      <c r="A178" s="40"/>
      <c r="B178" s="41"/>
      <c r="C178" s="42"/>
      <c r="D178" s="219" t="s">
        <v>156</v>
      </c>
      <c r="E178" s="42"/>
      <c r="F178" s="220" t="s">
        <v>239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156</v>
      </c>
      <c r="AU178" s="19" t="s">
        <v>145</v>
      </c>
    </row>
    <row r="179" s="2" customFormat="1">
      <c r="A179" s="40"/>
      <c r="B179" s="41"/>
      <c r="C179" s="42"/>
      <c r="D179" s="226" t="s">
        <v>233</v>
      </c>
      <c r="E179" s="42"/>
      <c r="F179" s="278" t="s">
        <v>234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233</v>
      </c>
      <c r="AU179" s="19" t="s">
        <v>145</v>
      </c>
    </row>
    <row r="180" s="13" customFormat="1">
      <c r="A180" s="13"/>
      <c r="B180" s="224"/>
      <c r="C180" s="225"/>
      <c r="D180" s="226" t="s">
        <v>158</v>
      </c>
      <c r="E180" s="227" t="s">
        <v>19</v>
      </c>
      <c r="F180" s="228" t="s">
        <v>225</v>
      </c>
      <c r="G180" s="225"/>
      <c r="H180" s="229">
        <v>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158</v>
      </c>
      <c r="AU180" s="235" t="s">
        <v>145</v>
      </c>
      <c r="AV180" s="13" t="s">
        <v>79</v>
      </c>
      <c r="AW180" s="13" t="s">
        <v>31</v>
      </c>
      <c r="AX180" s="13" t="s">
        <v>69</v>
      </c>
      <c r="AY180" s="235" t="s">
        <v>144</v>
      </c>
    </row>
    <row r="181" s="14" customFormat="1">
      <c r="A181" s="14"/>
      <c r="B181" s="236"/>
      <c r="C181" s="237"/>
      <c r="D181" s="226" t="s">
        <v>158</v>
      </c>
      <c r="E181" s="238" t="s">
        <v>19</v>
      </c>
      <c r="F181" s="239" t="s">
        <v>160</v>
      </c>
      <c r="G181" s="237"/>
      <c r="H181" s="240">
        <v>1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158</v>
      </c>
      <c r="AU181" s="246" t="s">
        <v>145</v>
      </c>
      <c r="AV181" s="14" t="s">
        <v>145</v>
      </c>
      <c r="AW181" s="14" t="s">
        <v>31</v>
      </c>
      <c r="AX181" s="14" t="s">
        <v>69</v>
      </c>
      <c r="AY181" s="246" t="s">
        <v>144</v>
      </c>
    </row>
    <row r="182" s="13" customFormat="1">
      <c r="A182" s="13"/>
      <c r="B182" s="224"/>
      <c r="C182" s="225"/>
      <c r="D182" s="226" t="s">
        <v>158</v>
      </c>
      <c r="E182" s="227" t="s">
        <v>19</v>
      </c>
      <c r="F182" s="228" t="s">
        <v>226</v>
      </c>
      <c r="G182" s="225"/>
      <c r="H182" s="229">
        <v>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158</v>
      </c>
      <c r="AU182" s="235" t="s">
        <v>145</v>
      </c>
      <c r="AV182" s="13" t="s">
        <v>79</v>
      </c>
      <c r="AW182" s="13" t="s">
        <v>31</v>
      </c>
      <c r="AX182" s="13" t="s">
        <v>69</v>
      </c>
      <c r="AY182" s="235" t="s">
        <v>144</v>
      </c>
    </row>
    <row r="183" s="14" customFormat="1">
      <c r="A183" s="14"/>
      <c r="B183" s="236"/>
      <c r="C183" s="237"/>
      <c r="D183" s="226" t="s">
        <v>158</v>
      </c>
      <c r="E183" s="238" t="s">
        <v>19</v>
      </c>
      <c r="F183" s="239" t="s">
        <v>160</v>
      </c>
      <c r="G183" s="237"/>
      <c r="H183" s="240">
        <v>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158</v>
      </c>
      <c r="AU183" s="246" t="s">
        <v>145</v>
      </c>
      <c r="AV183" s="14" t="s">
        <v>145</v>
      </c>
      <c r="AW183" s="14" t="s">
        <v>31</v>
      </c>
      <c r="AX183" s="14" t="s">
        <v>69</v>
      </c>
      <c r="AY183" s="246" t="s">
        <v>144</v>
      </c>
    </row>
    <row r="184" s="15" customFormat="1">
      <c r="A184" s="15"/>
      <c r="B184" s="247"/>
      <c r="C184" s="248"/>
      <c r="D184" s="226" t="s">
        <v>158</v>
      </c>
      <c r="E184" s="249" t="s">
        <v>19</v>
      </c>
      <c r="F184" s="250" t="s">
        <v>166</v>
      </c>
      <c r="G184" s="248"/>
      <c r="H184" s="251">
        <v>2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158</v>
      </c>
      <c r="AU184" s="257" t="s">
        <v>145</v>
      </c>
      <c r="AV184" s="15" t="s">
        <v>154</v>
      </c>
      <c r="AW184" s="15" t="s">
        <v>31</v>
      </c>
      <c r="AX184" s="15" t="s">
        <v>77</v>
      </c>
      <c r="AY184" s="257" t="s">
        <v>144</v>
      </c>
    </row>
    <row r="185" s="12" customFormat="1" ht="22.8" customHeight="1">
      <c r="A185" s="12"/>
      <c r="B185" s="190"/>
      <c r="C185" s="191"/>
      <c r="D185" s="192" t="s">
        <v>68</v>
      </c>
      <c r="E185" s="204" t="s">
        <v>209</v>
      </c>
      <c r="F185" s="204" t="s">
        <v>240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P186+P196+P209+P221</f>
        <v>0</v>
      </c>
      <c r="Q185" s="198"/>
      <c r="R185" s="199">
        <f>R186+R196+R209+R221</f>
        <v>0.0027894999999999999</v>
      </c>
      <c r="S185" s="198"/>
      <c r="T185" s="200">
        <f>T186+T196+T209+T221</f>
        <v>5.04284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77</v>
      </c>
      <c r="AT185" s="202" t="s">
        <v>68</v>
      </c>
      <c r="AU185" s="202" t="s">
        <v>77</v>
      </c>
      <c r="AY185" s="201" t="s">
        <v>144</v>
      </c>
      <c r="BK185" s="203">
        <f>BK186+BK196+BK209+BK221</f>
        <v>0</v>
      </c>
    </row>
    <row r="186" s="12" customFormat="1" ht="20.88" customHeight="1">
      <c r="A186" s="12"/>
      <c r="B186" s="190"/>
      <c r="C186" s="191"/>
      <c r="D186" s="192" t="s">
        <v>68</v>
      </c>
      <c r="E186" s="204" t="s">
        <v>241</v>
      </c>
      <c r="F186" s="204" t="s">
        <v>242</v>
      </c>
      <c r="G186" s="191"/>
      <c r="H186" s="191"/>
      <c r="I186" s="194"/>
      <c r="J186" s="205">
        <f>BK186</f>
        <v>0</v>
      </c>
      <c r="K186" s="191"/>
      <c r="L186" s="196"/>
      <c r="M186" s="197"/>
      <c r="N186" s="198"/>
      <c r="O186" s="198"/>
      <c r="P186" s="199">
        <f>SUM(P187:P195)</f>
        <v>0</v>
      </c>
      <c r="Q186" s="198"/>
      <c r="R186" s="199">
        <f>SUM(R187:R195)</f>
        <v>0</v>
      </c>
      <c r="S186" s="198"/>
      <c r="T186" s="200">
        <f>SUM(T187:T195)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1" t="s">
        <v>77</v>
      </c>
      <c r="AT186" s="202" t="s">
        <v>68</v>
      </c>
      <c r="AU186" s="202" t="s">
        <v>79</v>
      </c>
      <c r="AY186" s="201" t="s">
        <v>144</v>
      </c>
      <c r="BK186" s="203">
        <f>SUM(BK187:BK195)</f>
        <v>0</v>
      </c>
    </row>
    <row r="187" s="2" customFormat="1" ht="24.15" customHeight="1">
      <c r="A187" s="40"/>
      <c r="B187" s="41"/>
      <c r="C187" s="206" t="s">
        <v>243</v>
      </c>
      <c r="D187" s="206" t="s">
        <v>149</v>
      </c>
      <c r="E187" s="207" t="s">
        <v>244</v>
      </c>
      <c r="F187" s="208" t="s">
        <v>245</v>
      </c>
      <c r="G187" s="209" t="s">
        <v>221</v>
      </c>
      <c r="H187" s="210">
        <v>1</v>
      </c>
      <c r="I187" s="211"/>
      <c r="J187" s="212">
        <f>ROUND(I187*H187,2)</f>
        <v>0</v>
      </c>
      <c r="K187" s="208" t="s">
        <v>153</v>
      </c>
      <c r="L187" s="46"/>
      <c r="M187" s="213" t="s">
        <v>19</v>
      </c>
      <c r="N187" s="214" t="s">
        <v>40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154</v>
      </c>
      <c r="AT187" s="217" t="s">
        <v>149</v>
      </c>
      <c r="AU187" s="217" t="s">
        <v>145</v>
      </c>
      <c r="AY187" s="19" t="s">
        <v>144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77</v>
      </c>
      <c r="BK187" s="218">
        <f>ROUND(I187*H187,2)</f>
        <v>0</v>
      </c>
      <c r="BL187" s="19" t="s">
        <v>154</v>
      </c>
      <c r="BM187" s="217" t="s">
        <v>246</v>
      </c>
    </row>
    <row r="188" s="2" customFormat="1">
      <c r="A188" s="40"/>
      <c r="B188" s="41"/>
      <c r="C188" s="42"/>
      <c r="D188" s="219" t="s">
        <v>156</v>
      </c>
      <c r="E188" s="42"/>
      <c r="F188" s="220" t="s">
        <v>247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156</v>
      </c>
      <c r="AU188" s="19" t="s">
        <v>145</v>
      </c>
    </row>
    <row r="189" s="13" customFormat="1">
      <c r="A189" s="13"/>
      <c r="B189" s="224"/>
      <c r="C189" s="225"/>
      <c r="D189" s="226" t="s">
        <v>158</v>
      </c>
      <c r="E189" s="227" t="s">
        <v>19</v>
      </c>
      <c r="F189" s="228" t="s">
        <v>77</v>
      </c>
      <c r="G189" s="225"/>
      <c r="H189" s="229">
        <v>1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158</v>
      </c>
      <c r="AU189" s="235" t="s">
        <v>145</v>
      </c>
      <c r="AV189" s="13" t="s">
        <v>79</v>
      </c>
      <c r="AW189" s="13" t="s">
        <v>31</v>
      </c>
      <c r="AX189" s="13" t="s">
        <v>77</v>
      </c>
      <c r="AY189" s="235" t="s">
        <v>144</v>
      </c>
    </row>
    <row r="190" s="2" customFormat="1" ht="24.15" customHeight="1">
      <c r="A190" s="40"/>
      <c r="B190" s="41"/>
      <c r="C190" s="206" t="s">
        <v>248</v>
      </c>
      <c r="D190" s="206" t="s">
        <v>149</v>
      </c>
      <c r="E190" s="207" t="s">
        <v>249</v>
      </c>
      <c r="F190" s="208" t="s">
        <v>250</v>
      </c>
      <c r="G190" s="209" t="s">
        <v>221</v>
      </c>
      <c r="H190" s="210">
        <v>30</v>
      </c>
      <c r="I190" s="211"/>
      <c r="J190" s="212">
        <f>ROUND(I190*H190,2)</f>
        <v>0</v>
      </c>
      <c r="K190" s="208" t="s">
        <v>153</v>
      </c>
      <c r="L190" s="46"/>
      <c r="M190" s="213" t="s">
        <v>19</v>
      </c>
      <c r="N190" s="214" t="s">
        <v>40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154</v>
      </c>
      <c r="AT190" s="217" t="s">
        <v>149</v>
      </c>
      <c r="AU190" s="217" t="s">
        <v>145</v>
      </c>
      <c r="AY190" s="19" t="s">
        <v>144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77</v>
      </c>
      <c r="BK190" s="218">
        <f>ROUND(I190*H190,2)</f>
        <v>0</v>
      </c>
      <c r="BL190" s="19" t="s">
        <v>154</v>
      </c>
      <c r="BM190" s="217" t="s">
        <v>251</v>
      </c>
    </row>
    <row r="191" s="2" customFormat="1">
      <c r="A191" s="40"/>
      <c r="B191" s="41"/>
      <c r="C191" s="42"/>
      <c r="D191" s="219" t="s">
        <v>156</v>
      </c>
      <c r="E191" s="42"/>
      <c r="F191" s="220" t="s">
        <v>252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156</v>
      </c>
      <c r="AU191" s="19" t="s">
        <v>145</v>
      </c>
    </row>
    <row r="192" s="13" customFormat="1">
      <c r="A192" s="13"/>
      <c r="B192" s="224"/>
      <c r="C192" s="225"/>
      <c r="D192" s="226" t="s">
        <v>158</v>
      </c>
      <c r="E192" s="227" t="s">
        <v>19</v>
      </c>
      <c r="F192" s="228" t="s">
        <v>253</v>
      </c>
      <c r="G192" s="225"/>
      <c r="H192" s="229">
        <v>30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158</v>
      </c>
      <c r="AU192" s="235" t="s">
        <v>145</v>
      </c>
      <c r="AV192" s="13" t="s">
        <v>79</v>
      </c>
      <c r="AW192" s="13" t="s">
        <v>31</v>
      </c>
      <c r="AX192" s="13" t="s">
        <v>77</v>
      </c>
      <c r="AY192" s="235" t="s">
        <v>144</v>
      </c>
    </row>
    <row r="193" s="2" customFormat="1" ht="24.15" customHeight="1">
      <c r="A193" s="40"/>
      <c r="B193" s="41"/>
      <c r="C193" s="206" t="s">
        <v>254</v>
      </c>
      <c r="D193" s="206" t="s">
        <v>149</v>
      </c>
      <c r="E193" s="207" t="s">
        <v>255</v>
      </c>
      <c r="F193" s="208" t="s">
        <v>256</v>
      </c>
      <c r="G193" s="209" t="s">
        <v>221</v>
      </c>
      <c r="H193" s="210">
        <v>1</v>
      </c>
      <c r="I193" s="211"/>
      <c r="J193" s="212">
        <f>ROUND(I193*H193,2)</f>
        <v>0</v>
      </c>
      <c r="K193" s="208" t="s">
        <v>153</v>
      </c>
      <c r="L193" s="46"/>
      <c r="M193" s="213" t="s">
        <v>19</v>
      </c>
      <c r="N193" s="214" t="s">
        <v>40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154</v>
      </c>
      <c r="AT193" s="217" t="s">
        <v>149</v>
      </c>
      <c r="AU193" s="217" t="s">
        <v>145</v>
      </c>
      <c r="AY193" s="19" t="s">
        <v>144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77</v>
      </c>
      <c r="BK193" s="218">
        <f>ROUND(I193*H193,2)</f>
        <v>0</v>
      </c>
      <c r="BL193" s="19" t="s">
        <v>154</v>
      </c>
      <c r="BM193" s="217" t="s">
        <v>257</v>
      </c>
    </row>
    <row r="194" s="2" customFormat="1">
      <c r="A194" s="40"/>
      <c r="B194" s="41"/>
      <c r="C194" s="42"/>
      <c r="D194" s="219" t="s">
        <v>156</v>
      </c>
      <c r="E194" s="42"/>
      <c r="F194" s="220" t="s">
        <v>258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156</v>
      </c>
      <c r="AU194" s="19" t="s">
        <v>145</v>
      </c>
    </row>
    <row r="195" s="13" customFormat="1">
      <c r="A195" s="13"/>
      <c r="B195" s="224"/>
      <c r="C195" s="225"/>
      <c r="D195" s="226" t="s">
        <v>158</v>
      </c>
      <c r="E195" s="227" t="s">
        <v>19</v>
      </c>
      <c r="F195" s="228" t="s">
        <v>77</v>
      </c>
      <c r="G195" s="225"/>
      <c r="H195" s="229">
        <v>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158</v>
      </c>
      <c r="AU195" s="235" t="s">
        <v>145</v>
      </c>
      <c r="AV195" s="13" t="s">
        <v>79</v>
      </c>
      <c r="AW195" s="13" t="s">
        <v>31</v>
      </c>
      <c r="AX195" s="13" t="s">
        <v>77</v>
      </c>
      <c r="AY195" s="235" t="s">
        <v>144</v>
      </c>
    </row>
    <row r="196" s="12" customFormat="1" ht="20.88" customHeight="1">
      <c r="A196" s="12"/>
      <c r="B196" s="190"/>
      <c r="C196" s="191"/>
      <c r="D196" s="192" t="s">
        <v>68</v>
      </c>
      <c r="E196" s="204" t="s">
        <v>259</v>
      </c>
      <c r="F196" s="204" t="s">
        <v>260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SUM(P197:P208)</f>
        <v>0</v>
      </c>
      <c r="Q196" s="198"/>
      <c r="R196" s="199">
        <f>SUM(R197:R208)</f>
        <v>0.0027894999999999999</v>
      </c>
      <c r="S196" s="198"/>
      <c r="T196" s="20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77</v>
      </c>
      <c r="AT196" s="202" t="s">
        <v>68</v>
      </c>
      <c r="AU196" s="202" t="s">
        <v>79</v>
      </c>
      <c r="AY196" s="201" t="s">
        <v>144</v>
      </c>
      <c r="BK196" s="203">
        <f>SUM(BK197:BK208)</f>
        <v>0</v>
      </c>
    </row>
    <row r="197" s="2" customFormat="1" ht="24.15" customHeight="1">
      <c r="A197" s="40"/>
      <c r="B197" s="41"/>
      <c r="C197" s="206" t="s">
        <v>261</v>
      </c>
      <c r="D197" s="206" t="s">
        <v>149</v>
      </c>
      <c r="E197" s="207" t="s">
        <v>262</v>
      </c>
      <c r="F197" s="208" t="s">
        <v>263</v>
      </c>
      <c r="G197" s="209" t="s">
        <v>177</v>
      </c>
      <c r="H197" s="210">
        <v>79.700000000000003</v>
      </c>
      <c r="I197" s="211"/>
      <c r="J197" s="212">
        <f>ROUND(I197*H197,2)</f>
        <v>0</v>
      </c>
      <c r="K197" s="208" t="s">
        <v>153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3.4999999999999997E-05</v>
      </c>
      <c r="R197" s="215">
        <f>Q197*H197</f>
        <v>0.0027894999999999999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154</v>
      </c>
      <c r="AT197" s="217" t="s">
        <v>149</v>
      </c>
      <c r="AU197" s="217" t="s">
        <v>145</v>
      </c>
      <c r="AY197" s="19" t="s">
        <v>144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154</v>
      </c>
      <c r="BM197" s="217" t="s">
        <v>264</v>
      </c>
    </row>
    <row r="198" s="2" customFormat="1">
      <c r="A198" s="40"/>
      <c r="B198" s="41"/>
      <c r="C198" s="42"/>
      <c r="D198" s="219" t="s">
        <v>156</v>
      </c>
      <c r="E198" s="42"/>
      <c r="F198" s="220" t="s">
        <v>265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156</v>
      </c>
      <c r="AU198" s="19" t="s">
        <v>145</v>
      </c>
    </row>
    <row r="199" s="16" customFormat="1">
      <c r="A199" s="16"/>
      <c r="B199" s="258"/>
      <c r="C199" s="259"/>
      <c r="D199" s="226" t="s">
        <v>158</v>
      </c>
      <c r="E199" s="260" t="s">
        <v>19</v>
      </c>
      <c r="F199" s="261" t="s">
        <v>266</v>
      </c>
      <c r="G199" s="259"/>
      <c r="H199" s="260" t="s">
        <v>19</v>
      </c>
      <c r="I199" s="262"/>
      <c r="J199" s="259"/>
      <c r="K199" s="259"/>
      <c r="L199" s="263"/>
      <c r="M199" s="264"/>
      <c r="N199" s="265"/>
      <c r="O199" s="265"/>
      <c r="P199" s="265"/>
      <c r="Q199" s="265"/>
      <c r="R199" s="265"/>
      <c r="S199" s="265"/>
      <c r="T199" s="26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7" t="s">
        <v>158</v>
      </c>
      <c r="AU199" s="267" t="s">
        <v>145</v>
      </c>
      <c r="AV199" s="16" t="s">
        <v>77</v>
      </c>
      <c r="AW199" s="16" t="s">
        <v>31</v>
      </c>
      <c r="AX199" s="16" t="s">
        <v>69</v>
      </c>
      <c r="AY199" s="267" t="s">
        <v>144</v>
      </c>
    </row>
    <row r="200" s="13" customFormat="1">
      <c r="A200" s="13"/>
      <c r="B200" s="224"/>
      <c r="C200" s="225"/>
      <c r="D200" s="226" t="s">
        <v>158</v>
      </c>
      <c r="E200" s="227" t="s">
        <v>19</v>
      </c>
      <c r="F200" s="228" t="s">
        <v>267</v>
      </c>
      <c r="G200" s="225"/>
      <c r="H200" s="229">
        <v>13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158</v>
      </c>
      <c r="AU200" s="235" t="s">
        <v>145</v>
      </c>
      <c r="AV200" s="13" t="s">
        <v>79</v>
      </c>
      <c r="AW200" s="13" t="s">
        <v>31</v>
      </c>
      <c r="AX200" s="13" t="s">
        <v>69</v>
      </c>
      <c r="AY200" s="235" t="s">
        <v>144</v>
      </c>
    </row>
    <row r="201" s="13" customFormat="1">
      <c r="A201" s="13"/>
      <c r="B201" s="224"/>
      <c r="C201" s="225"/>
      <c r="D201" s="226" t="s">
        <v>158</v>
      </c>
      <c r="E201" s="227" t="s">
        <v>19</v>
      </c>
      <c r="F201" s="228" t="s">
        <v>195</v>
      </c>
      <c r="G201" s="225"/>
      <c r="H201" s="229">
        <v>4.7999999999999998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158</v>
      </c>
      <c r="AU201" s="235" t="s">
        <v>145</v>
      </c>
      <c r="AV201" s="13" t="s">
        <v>79</v>
      </c>
      <c r="AW201" s="13" t="s">
        <v>31</v>
      </c>
      <c r="AX201" s="13" t="s">
        <v>69</v>
      </c>
      <c r="AY201" s="235" t="s">
        <v>144</v>
      </c>
    </row>
    <row r="202" s="13" customFormat="1">
      <c r="A202" s="13"/>
      <c r="B202" s="224"/>
      <c r="C202" s="225"/>
      <c r="D202" s="226" t="s">
        <v>158</v>
      </c>
      <c r="E202" s="227" t="s">
        <v>19</v>
      </c>
      <c r="F202" s="228" t="s">
        <v>268</v>
      </c>
      <c r="G202" s="225"/>
      <c r="H202" s="229">
        <v>6.7000000000000002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158</v>
      </c>
      <c r="AU202" s="235" t="s">
        <v>145</v>
      </c>
      <c r="AV202" s="13" t="s">
        <v>79</v>
      </c>
      <c r="AW202" s="13" t="s">
        <v>31</v>
      </c>
      <c r="AX202" s="13" t="s">
        <v>69</v>
      </c>
      <c r="AY202" s="235" t="s">
        <v>144</v>
      </c>
    </row>
    <row r="203" s="13" customFormat="1">
      <c r="A203" s="13"/>
      <c r="B203" s="224"/>
      <c r="C203" s="225"/>
      <c r="D203" s="226" t="s">
        <v>158</v>
      </c>
      <c r="E203" s="227" t="s">
        <v>19</v>
      </c>
      <c r="F203" s="228" t="s">
        <v>269</v>
      </c>
      <c r="G203" s="225"/>
      <c r="H203" s="229">
        <v>2.7000000000000002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158</v>
      </c>
      <c r="AU203" s="235" t="s">
        <v>145</v>
      </c>
      <c r="AV203" s="13" t="s">
        <v>79</v>
      </c>
      <c r="AW203" s="13" t="s">
        <v>31</v>
      </c>
      <c r="AX203" s="13" t="s">
        <v>69</v>
      </c>
      <c r="AY203" s="235" t="s">
        <v>144</v>
      </c>
    </row>
    <row r="204" s="13" customFormat="1">
      <c r="A204" s="13"/>
      <c r="B204" s="224"/>
      <c r="C204" s="225"/>
      <c r="D204" s="226" t="s">
        <v>158</v>
      </c>
      <c r="E204" s="227" t="s">
        <v>19</v>
      </c>
      <c r="F204" s="228" t="s">
        <v>270</v>
      </c>
      <c r="G204" s="225"/>
      <c r="H204" s="229">
        <v>1.3999999999999999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158</v>
      </c>
      <c r="AU204" s="235" t="s">
        <v>145</v>
      </c>
      <c r="AV204" s="13" t="s">
        <v>79</v>
      </c>
      <c r="AW204" s="13" t="s">
        <v>31</v>
      </c>
      <c r="AX204" s="13" t="s">
        <v>69</v>
      </c>
      <c r="AY204" s="235" t="s">
        <v>144</v>
      </c>
    </row>
    <row r="205" s="13" customFormat="1">
      <c r="A205" s="13"/>
      <c r="B205" s="224"/>
      <c r="C205" s="225"/>
      <c r="D205" s="226" t="s">
        <v>158</v>
      </c>
      <c r="E205" s="227" t="s">
        <v>19</v>
      </c>
      <c r="F205" s="228" t="s">
        <v>271</v>
      </c>
      <c r="G205" s="225"/>
      <c r="H205" s="229">
        <v>44.899999999999999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158</v>
      </c>
      <c r="AU205" s="235" t="s">
        <v>145</v>
      </c>
      <c r="AV205" s="13" t="s">
        <v>79</v>
      </c>
      <c r="AW205" s="13" t="s">
        <v>31</v>
      </c>
      <c r="AX205" s="13" t="s">
        <v>69</v>
      </c>
      <c r="AY205" s="235" t="s">
        <v>144</v>
      </c>
    </row>
    <row r="206" s="13" customFormat="1">
      <c r="A206" s="13"/>
      <c r="B206" s="224"/>
      <c r="C206" s="225"/>
      <c r="D206" s="226" t="s">
        <v>158</v>
      </c>
      <c r="E206" s="227" t="s">
        <v>19</v>
      </c>
      <c r="F206" s="228" t="s">
        <v>272</v>
      </c>
      <c r="G206" s="225"/>
      <c r="H206" s="229">
        <v>6.2000000000000002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158</v>
      </c>
      <c r="AU206" s="235" t="s">
        <v>145</v>
      </c>
      <c r="AV206" s="13" t="s">
        <v>79</v>
      </c>
      <c r="AW206" s="13" t="s">
        <v>31</v>
      </c>
      <c r="AX206" s="13" t="s">
        <v>69</v>
      </c>
      <c r="AY206" s="235" t="s">
        <v>144</v>
      </c>
    </row>
    <row r="207" s="14" customFormat="1">
      <c r="A207" s="14"/>
      <c r="B207" s="236"/>
      <c r="C207" s="237"/>
      <c r="D207" s="226" t="s">
        <v>158</v>
      </c>
      <c r="E207" s="238" t="s">
        <v>19</v>
      </c>
      <c r="F207" s="239" t="s">
        <v>160</v>
      </c>
      <c r="G207" s="237"/>
      <c r="H207" s="240">
        <v>79.700000000000003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158</v>
      </c>
      <c r="AU207" s="246" t="s">
        <v>145</v>
      </c>
      <c r="AV207" s="14" t="s">
        <v>145</v>
      </c>
      <c r="AW207" s="14" t="s">
        <v>31</v>
      </c>
      <c r="AX207" s="14" t="s">
        <v>69</v>
      </c>
      <c r="AY207" s="246" t="s">
        <v>144</v>
      </c>
    </row>
    <row r="208" s="15" customFormat="1">
      <c r="A208" s="15"/>
      <c r="B208" s="247"/>
      <c r="C208" s="248"/>
      <c r="D208" s="226" t="s">
        <v>158</v>
      </c>
      <c r="E208" s="249" t="s">
        <v>19</v>
      </c>
      <c r="F208" s="250" t="s">
        <v>166</v>
      </c>
      <c r="G208" s="248"/>
      <c r="H208" s="251">
        <v>79.700000000000003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158</v>
      </c>
      <c r="AU208" s="257" t="s">
        <v>145</v>
      </c>
      <c r="AV208" s="15" t="s">
        <v>154</v>
      </c>
      <c r="AW208" s="15" t="s">
        <v>31</v>
      </c>
      <c r="AX208" s="15" t="s">
        <v>77</v>
      </c>
      <c r="AY208" s="257" t="s">
        <v>144</v>
      </c>
    </row>
    <row r="209" s="12" customFormat="1" ht="20.88" customHeight="1">
      <c r="A209" s="12"/>
      <c r="B209" s="190"/>
      <c r="C209" s="191"/>
      <c r="D209" s="192" t="s">
        <v>68</v>
      </c>
      <c r="E209" s="204" t="s">
        <v>273</v>
      </c>
      <c r="F209" s="204" t="s">
        <v>274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SUM(P210:P220)</f>
        <v>0</v>
      </c>
      <c r="Q209" s="198"/>
      <c r="R209" s="199">
        <f>SUM(R210:R220)</f>
        <v>0</v>
      </c>
      <c r="S209" s="198"/>
      <c r="T209" s="200">
        <f>SUM(T210:T220)</f>
        <v>0.36784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77</v>
      </c>
      <c r="AT209" s="202" t="s">
        <v>68</v>
      </c>
      <c r="AU209" s="202" t="s">
        <v>79</v>
      </c>
      <c r="AY209" s="201" t="s">
        <v>144</v>
      </c>
      <c r="BK209" s="203">
        <f>SUM(BK210:BK220)</f>
        <v>0</v>
      </c>
    </row>
    <row r="210" s="2" customFormat="1" ht="16.5" customHeight="1">
      <c r="A210" s="40"/>
      <c r="B210" s="41"/>
      <c r="C210" s="206" t="s">
        <v>275</v>
      </c>
      <c r="D210" s="206" t="s">
        <v>149</v>
      </c>
      <c r="E210" s="207" t="s">
        <v>276</v>
      </c>
      <c r="F210" s="208" t="s">
        <v>277</v>
      </c>
      <c r="G210" s="209" t="s">
        <v>177</v>
      </c>
      <c r="H210" s="210">
        <v>1.52</v>
      </c>
      <c r="I210" s="211"/>
      <c r="J210" s="212">
        <f>ROUND(I210*H210,2)</f>
        <v>0</v>
      </c>
      <c r="K210" s="208" t="s">
        <v>153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0.082000000000000003</v>
      </c>
      <c r="T210" s="216">
        <f>S210*H210</f>
        <v>0.12464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154</v>
      </c>
      <c r="AT210" s="217" t="s">
        <v>149</v>
      </c>
      <c r="AU210" s="217" t="s">
        <v>145</v>
      </c>
      <c r="AY210" s="19" t="s">
        <v>144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154</v>
      </c>
      <c r="BM210" s="217" t="s">
        <v>278</v>
      </c>
    </row>
    <row r="211" s="2" customFormat="1">
      <c r="A211" s="40"/>
      <c r="B211" s="41"/>
      <c r="C211" s="42"/>
      <c r="D211" s="219" t="s">
        <v>156</v>
      </c>
      <c r="E211" s="42"/>
      <c r="F211" s="220" t="s">
        <v>279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156</v>
      </c>
      <c r="AU211" s="19" t="s">
        <v>145</v>
      </c>
    </row>
    <row r="212" s="13" customFormat="1">
      <c r="A212" s="13"/>
      <c r="B212" s="224"/>
      <c r="C212" s="225"/>
      <c r="D212" s="226" t="s">
        <v>158</v>
      </c>
      <c r="E212" s="227" t="s">
        <v>19</v>
      </c>
      <c r="F212" s="228" t="s">
        <v>280</v>
      </c>
      <c r="G212" s="225"/>
      <c r="H212" s="229">
        <v>1.52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158</v>
      </c>
      <c r="AU212" s="235" t="s">
        <v>145</v>
      </c>
      <c r="AV212" s="13" t="s">
        <v>79</v>
      </c>
      <c r="AW212" s="13" t="s">
        <v>31</v>
      </c>
      <c r="AX212" s="13" t="s">
        <v>69</v>
      </c>
      <c r="AY212" s="235" t="s">
        <v>144</v>
      </c>
    </row>
    <row r="213" s="14" customFormat="1">
      <c r="A213" s="14"/>
      <c r="B213" s="236"/>
      <c r="C213" s="237"/>
      <c r="D213" s="226" t="s">
        <v>158</v>
      </c>
      <c r="E213" s="238" t="s">
        <v>19</v>
      </c>
      <c r="F213" s="239" t="s">
        <v>160</v>
      </c>
      <c r="G213" s="237"/>
      <c r="H213" s="240">
        <v>1.52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158</v>
      </c>
      <c r="AU213" s="246" t="s">
        <v>145</v>
      </c>
      <c r="AV213" s="14" t="s">
        <v>145</v>
      </c>
      <c r="AW213" s="14" t="s">
        <v>31</v>
      </c>
      <c r="AX213" s="14" t="s">
        <v>77</v>
      </c>
      <c r="AY213" s="246" t="s">
        <v>144</v>
      </c>
    </row>
    <row r="214" s="2" customFormat="1" ht="24.15" customHeight="1">
      <c r="A214" s="40"/>
      <c r="B214" s="41"/>
      <c r="C214" s="206" t="s">
        <v>8</v>
      </c>
      <c r="D214" s="206" t="s">
        <v>149</v>
      </c>
      <c r="E214" s="207" t="s">
        <v>281</v>
      </c>
      <c r="F214" s="208" t="s">
        <v>282</v>
      </c>
      <c r="G214" s="209" t="s">
        <v>177</v>
      </c>
      <c r="H214" s="210">
        <v>3.2000000000000002</v>
      </c>
      <c r="I214" s="211"/>
      <c r="J214" s="212">
        <f>ROUND(I214*H214,2)</f>
        <v>0</v>
      </c>
      <c r="K214" s="208" t="s">
        <v>153</v>
      </c>
      <c r="L214" s="46"/>
      <c r="M214" s="213" t="s">
        <v>19</v>
      </c>
      <c r="N214" s="214" t="s">
        <v>40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0.075999999999999998</v>
      </c>
      <c r="T214" s="216">
        <f>S214*H214</f>
        <v>0.2432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154</v>
      </c>
      <c r="AT214" s="217" t="s">
        <v>149</v>
      </c>
      <c r="AU214" s="217" t="s">
        <v>145</v>
      </c>
      <c r="AY214" s="19" t="s">
        <v>144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154</v>
      </c>
      <c r="BM214" s="217" t="s">
        <v>283</v>
      </c>
    </row>
    <row r="215" s="2" customFormat="1">
      <c r="A215" s="40"/>
      <c r="B215" s="41"/>
      <c r="C215" s="42"/>
      <c r="D215" s="219" t="s">
        <v>156</v>
      </c>
      <c r="E215" s="42"/>
      <c r="F215" s="220" t="s">
        <v>284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156</v>
      </c>
      <c r="AU215" s="19" t="s">
        <v>145</v>
      </c>
    </row>
    <row r="216" s="13" customFormat="1">
      <c r="A216" s="13"/>
      <c r="B216" s="224"/>
      <c r="C216" s="225"/>
      <c r="D216" s="226" t="s">
        <v>158</v>
      </c>
      <c r="E216" s="227" t="s">
        <v>19</v>
      </c>
      <c r="F216" s="228" t="s">
        <v>285</v>
      </c>
      <c r="G216" s="225"/>
      <c r="H216" s="229">
        <v>1.6000000000000001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158</v>
      </c>
      <c r="AU216" s="235" t="s">
        <v>145</v>
      </c>
      <c r="AV216" s="13" t="s">
        <v>79</v>
      </c>
      <c r="AW216" s="13" t="s">
        <v>31</v>
      </c>
      <c r="AX216" s="13" t="s">
        <v>69</v>
      </c>
      <c r="AY216" s="235" t="s">
        <v>144</v>
      </c>
    </row>
    <row r="217" s="14" customFormat="1">
      <c r="A217" s="14"/>
      <c r="B217" s="236"/>
      <c r="C217" s="237"/>
      <c r="D217" s="226" t="s">
        <v>158</v>
      </c>
      <c r="E217" s="238" t="s">
        <v>19</v>
      </c>
      <c r="F217" s="239" t="s">
        <v>160</v>
      </c>
      <c r="G217" s="237"/>
      <c r="H217" s="240">
        <v>1.6000000000000001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158</v>
      </c>
      <c r="AU217" s="246" t="s">
        <v>145</v>
      </c>
      <c r="AV217" s="14" t="s">
        <v>145</v>
      </c>
      <c r="AW217" s="14" t="s">
        <v>31</v>
      </c>
      <c r="AX217" s="14" t="s">
        <v>69</v>
      </c>
      <c r="AY217" s="246" t="s">
        <v>144</v>
      </c>
    </row>
    <row r="218" s="13" customFormat="1">
      <c r="A218" s="13"/>
      <c r="B218" s="224"/>
      <c r="C218" s="225"/>
      <c r="D218" s="226" t="s">
        <v>158</v>
      </c>
      <c r="E218" s="227" t="s">
        <v>19</v>
      </c>
      <c r="F218" s="228" t="s">
        <v>286</v>
      </c>
      <c r="G218" s="225"/>
      <c r="H218" s="229">
        <v>1.6000000000000001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158</v>
      </c>
      <c r="AU218" s="235" t="s">
        <v>145</v>
      </c>
      <c r="AV218" s="13" t="s">
        <v>79</v>
      </c>
      <c r="AW218" s="13" t="s">
        <v>31</v>
      </c>
      <c r="AX218" s="13" t="s">
        <v>69</v>
      </c>
      <c r="AY218" s="235" t="s">
        <v>144</v>
      </c>
    </row>
    <row r="219" s="14" customFormat="1">
      <c r="A219" s="14"/>
      <c r="B219" s="236"/>
      <c r="C219" s="237"/>
      <c r="D219" s="226" t="s">
        <v>158</v>
      </c>
      <c r="E219" s="238" t="s">
        <v>19</v>
      </c>
      <c r="F219" s="239" t="s">
        <v>160</v>
      </c>
      <c r="G219" s="237"/>
      <c r="H219" s="240">
        <v>1.6000000000000001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158</v>
      </c>
      <c r="AU219" s="246" t="s">
        <v>145</v>
      </c>
      <c r="AV219" s="14" t="s">
        <v>145</v>
      </c>
      <c r="AW219" s="14" t="s">
        <v>31</v>
      </c>
      <c r="AX219" s="14" t="s">
        <v>69</v>
      </c>
      <c r="AY219" s="246" t="s">
        <v>144</v>
      </c>
    </row>
    <row r="220" s="15" customFormat="1">
      <c r="A220" s="15"/>
      <c r="B220" s="247"/>
      <c r="C220" s="248"/>
      <c r="D220" s="226" t="s">
        <v>158</v>
      </c>
      <c r="E220" s="249" t="s">
        <v>19</v>
      </c>
      <c r="F220" s="250" t="s">
        <v>166</v>
      </c>
      <c r="G220" s="248"/>
      <c r="H220" s="251">
        <v>3.2000000000000002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158</v>
      </c>
      <c r="AU220" s="257" t="s">
        <v>145</v>
      </c>
      <c r="AV220" s="15" t="s">
        <v>154</v>
      </c>
      <c r="AW220" s="15" t="s">
        <v>31</v>
      </c>
      <c r="AX220" s="15" t="s">
        <v>77</v>
      </c>
      <c r="AY220" s="257" t="s">
        <v>144</v>
      </c>
    </row>
    <row r="221" s="12" customFormat="1" ht="20.88" customHeight="1">
      <c r="A221" s="12"/>
      <c r="B221" s="190"/>
      <c r="C221" s="191"/>
      <c r="D221" s="192" t="s">
        <v>68</v>
      </c>
      <c r="E221" s="204" t="s">
        <v>287</v>
      </c>
      <c r="F221" s="204" t="s">
        <v>288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SUM(P222:P256)</f>
        <v>0</v>
      </c>
      <c r="Q221" s="198"/>
      <c r="R221" s="199">
        <f>SUM(R222:R256)</f>
        <v>0</v>
      </c>
      <c r="S221" s="198"/>
      <c r="T221" s="200">
        <f>SUM(T222:T256)</f>
        <v>4.6749999999999998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77</v>
      </c>
      <c r="AT221" s="202" t="s">
        <v>68</v>
      </c>
      <c r="AU221" s="202" t="s">
        <v>79</v>
      </c>
      <c r="AY221" s="201" t="s">
        <v>144</v>
      </c>
      <c r="BK221" s="203">
        <f>SUM(BK222:BK256)</f>
        <v>0</v>
      </c>
    </row>
    <row r="222" s="2" customFormat="1" ht="24.15" customHeight="1">
      <c r="A222" s="40"/>
      <c r="B222" s="41"/>
      <c r="C222" s="206" t="s">
        <v>289</v>
      </c>
      <c r="D222" s="206" t="s">
        <v>149</v>
      </c>
      <c r="E222" s="207" t="s">
        <v>290</v>
      </c>
      <c r="F222" s="208" t="s">
        <v>291</v>
      </c>
      <c r="G222" s="209" t="s">
        <v>221</v>
      </c>
      <c r="H222" s="210">
        <v>1</v>
      </c>
      <c r="I222" s="211"/>
      <c r="J222" s="212">
        <f>ROUND(I222*H222,2)</f>
        <v>0</v>
      </c>
      <c r="K222" s="208" t="s">
        <v>153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0.069000000000000006</v>
      </c>
      <c r="T222" s="216">
        <f>S222*H222</f>
        <v>0.069000000000000006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154</v>
      </c>
      <c r="AT222" s="217" t="s">
        <v>149</v>
      </c>
      <c r="AU222" s="217" t="s">
        <v>145</v>
      </c>
      <c r="AY222" s="19" t="s">
        <v>144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154</v>
      </c>
      <c r="BM222" s="217" t="s">
        <v>292</v>
      </c>
    </row>
    <row r="223" s="2" customFormat="1">
      <c r="A223" s="40"/>
      <c r="B223" s="41"/>
      <c r="C223" s="42"/>
      <c r="D223" s="219" t="s">
        <v>156</v>
      </c>
      <c r="E223" s="42"/>
      <c r="F223" s="220" t="s">
        <v>293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156</v>
      </c>
      <c r="AU223" s="19" t="s">
        <v>145</v>
      </c>
    </row>
    <row r="224" s="13" customFormat="1">
      <c r="A224" s="13"/>
      <c r="B224" s="224"/>
      <c r="C224" s="225"/>
      <c r="D224" s="226" t="s">
        <v>158</v>
      </c>
      <c r="E224" s="227" t="s">
        <v>19</v>
      </c>
      <c r="F224" s="228" t="s">
        <v>294</v>
      </c>
      <c r="G224" s="225"/>
      <c r="H224" s="229">
        <v>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158</v>
      </c>
      <c r="AU224" s="235" t="s">
        <v>145</v>
      </c>
      <c r="AV224" s="13" t="s">
        <v>79</v>
      </c>
      <c r="AW224" s="13" t="s">
        <v>31</v>
      </c>
      <c r="AX224" s="13" t="s">
        <v>69</v>
      </c>
      <c r="AY224" s="235" t="s">
        <v>144</v>
      </c>
    </row>
    <row r="225" s="14" customFormat="1">
      <c r="A225" s="14"/>
      <c r="B225" s="236"/>
      <c r="C225" s="237"/>
      <c r="D225" s="226" t="s">
        <v>158</v>
      </c>
      <c r="E225" s="238" t="s">
        <v>19</v>
      </c>
      <c r="F225" s="239" t="s">
        <v>160</v>
      </c>
      <c r="G225" s="237"/>
      <c r="H225" s="240">
        <v>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158</v>
      </c>
      <c r="AU225" s="246" t="s">
        <v>145</v>
      </c>
      <c r="AV225" s="14" t="s">
        <v>145</v>
      </c>
      <c r="AW225" s="14" t="s">
        <v>31</v>
      </c>
      <c r="AX225" s="14" t="s">
        <v>77</v>
      </c>
      <c r="AY225" s="246" t="s">
        <v>144</v>
      </c>
    </row>
    <row r="226" s="2" customFormat="1" ht="24.15" customHeight="1">
      <c r="A226" s="40"/>
      <c r="B226" s="41"/>
      <c r="C226" s="206" t="s">
        <v>295</v>
      </c>
      <c r="D226" s="206" t="s">
        <v>149</v>
      </c>
      <c r="E226" s="207" t="s">
        <v>296</v>
      </c>
      <c r="F226" s="208" t="s">
        <v>297</v>
      </c>
      <c r="G226" s="209" t="s">
        <v>221</v>
      </c>
      <c r="H226" s="210">
        <v>1</v>
      </c>
      <c r="I226" s="211"/>
      <c r="J226" s="212">
        <f>ROUND(I226*H226,2)</f>
        <v>0</v>
      </c>
      <c r="K226" s="208" t="s">
        <v>153</v>
      </c>
      <c r="L226" s="46"/>
      <c r="M226" s="213" t="s">
        <v>19</v>
      </c>
      <c r="N226" s="214" t="s">
        <v>40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0.13800000000000001</v>
      </c>
      <c r="T226" s="216">
        <f>S226*H226</f>
        <v>0.13800000000000001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154</v>
      </c>
      <c r="AT226" s="217" t="s">
        <v>149</v>
      </c>
      <c r="AU226" s="217" t="s">
        <v>145</v>
      </c>
      <c r="AY226" s="19" t="s">
        <v>144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154</v>
      </c>
      <c r="BM226" s="217" t="s">
        <v>298</v>
      </c>
    </row>
    <row r="227" s="2" customFormat="1">
      <c r="A227" s="40"/>
      <c r="B227" s="41"/>
      <c r="C227" s="42"/>
      <c r="D227" s="219" t="s">
        <v>156</v>
      </c>
      <c r="E227" s="42"/>
      <c r="F227" s="220" t="s">
        <v>299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156</v>
      </c>
      <c r="AU227" s="19" t="s">
        <v>145</v>
      </c>
    </row>
    <row r="228" s="13" customFormat="1">
      <c r="A228" s="13"/>
      <c r="B228" s="224"/>
      <c r="C228" s="225"/>
      <c r="D228" s="226" t="s">
        <v>158</v>
      </c>
      <c r="E228" s="227" t="s">
        <v>19</v>
      </c>
      <c r="F228" s="228" t="s">
        <v>300</v>
      </c>
      <c r="G228" s="225"/>
      <c r="H228" s="229">
        <v>1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158</v>
      </c>
      <c r="AU228" s="235" t="s">
        <v>145</v>
      </c>
      <c r="AV228" s="13" t="s">
        <v>79</v>
      </c>
      <c r="AW228" s="13" t="s">
        <v>31</v>
      </c>
      <c r="AX228" s="13" t="s">
        <v>69</v>
      </c>
      <c r="AY228" s="235" t="s">
        <v>144</v>
      </c>
    </row>
    <row r="229" s="14" customFormat="1">
      <c r="A229" s="14"/>
      <c r="B229" s="236"/>
      <c r="C229" s="237"/>
      <c r="D229" s="226" t="s">
        <v>158</v>
      </c>
      <c r="E229" s="238" t="s">
        <v>19</v>
      </c>
      <c r="F229" s="239" t="s">
        <v>160</v>
      </c>
      <c r="G229" s="237"/>
      <c r="H229" s="240">
        <v>1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158</v>
      </c>
      <c r="AU229" s="246" t="s">
        <v>145</v>
      </c>
      <c r="AV229" s="14" t="s">
        <v>145</v>
      </c>
      <c r="AW229" s="14" t="s">
        <v>31</v>
      </c>
      <c r="AX229" s="14" t="s">
        <v>77</v>
      </c>
      <c r="AY229" s="246" t="s">
        <v>144</v>
      </c>
    </row>
    <row r="230" s="2" customFormat="1" ht="24.15" customHeight="1">
      <c r="A230" s="40"/>
      <c r="B230" s="41"/>
      <c r="C230" s="206" t="s">
        <v>301</v>
      </c>
      <c r="D230" s="206" t="s">
        <v>149</v>
      </c>
      <c r="E230" s="207" t="s">
        <v>302</v>
      </c>
      <c r="F230" s="208" t="s">
        <v>303</v>
      </c>
      <c r="G230" s="209" t="s">
        <v>152</v>
      </c>
      <c r="H230" s="210">
        <v>0.157</v>
      </c>
      <c r="I230" s="211"/>
      <c r="J230" s="212">
        <f>ROUND(I230*H230,2)</f>
        <v>0</v>
      </c>
      <c r="K230" s="208" t="s">
        <v>153</v>
      </c>
      <c r="L230" s="46"/>
      <c r="M230" s="213" t="s">
        <v>19</v>
      </c>
      <c r="N230" s="214" t="s">
        <v>40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1.8</v>
      </c>
      <c r="T230" s="216">
        <f>S230*H230</f>
        <v>0.28260000000000002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154</v>
      </c>
      <c r="AT230" s="217" t="s">
        <v>149</v>
      </c>
      <c r="AU230" s="217" t="s">
        <v>145</v>
      </c>
      <c r="AY230" s="19" t="s">
        <v>144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77</v>
      </c>
      <c r="BK230" s="218">
        <f>ROUND(I230*H230,2)</f>
        <v>0</v>
      </c>
      <c r="BL230" s="19" t="s">
        <v>154</v>
      </c>
      <c r="BM230" s="217" t="s">
        <v>304</v>
      </c>
    </row>
    <row r="231" s="2" customFormat="1">
      <c r="A231" s="40"/>
      <c r="B231" s="41"/>
      <c r="C231" s="42"/>
      <c r="D231" s="219" t="s">
        <v>156</v>
      </c>
      <c r="E231" s="42"/>
      <c r="F231" s="220" t="s">
        <v>305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156</v>
      </c>
      <c r="AU231" s="19" t="s">
        <v>145</v>
      </c>
    </row>
    <row r="232" s="13" customFormat="1">
      <c r="A232" s="13"/>
      <c r="B232" s="224"/>
      <c r="C232" s="225"/>
      <c r="D232" s="226" t="s">
        <v>158</v>
      </c>
      <c r="E232" s="227" t="s">
        <v>19</v>
      </c>
      <c r="F232" s="228" t="s">
        <v>306</v>
      </c>
      <c r="G232" s="225"/>
      <c r="H232" s="229">
        <v>0.157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158</v>
      </c>
      <c r="AU232" s="235" t="s">
        <v>145</v>
      </c>
      <c r="AV232" s="13" t="s">
        <v>79</v>
      </c>
      <c r="AW232" s="13" t="s">
        <v>31</v>
      </c>
      <c r="AX232" s="13" t="s">
        <v>69</v>
      </c>
      <c r="AY232" s="235" t="s">
        <v>144</v>
      </c>
    </row>
    <row r="233" s="14" customFormat="1">
      <c r="A233" s="14"/>
      <c r="B233" s="236"/>
      <c r="C233" s="237"/>
      <c r="D233" s="226" t="s">
        <v>158</v>
      </c>
      <c r="E233" s="238" t="s">
        <v>19</v>
      </c>
      <c r="F233" s="239" t="s">
        <v>160</v>
      </c>
      <c r="G233" s="237"/>
      <c r="H233" s="240">
        <v>0.157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158</v>
      </c>
      <c r="AU233" s="246" t="s">
        <v>145</v>
      </c>
      <c r="AV233" s="14" t="s">
        <v>145</v>
      </c>
      <c r="AW233" s="14" t="s">
        <v>31</v>
      </c>
      <c r="AX233" s="14" t="s">
        <v>69</v>
      </c>
      <c r="AY233" s="246" t="s">
        <v>144</v>
      </c>
    </row>
    <row r="234" s="15" customFormat="1">
      <c r="A234" s="15"/>
      <c r="B234" s="247"/>
      <c r="C234" s="248"/>
      <c r="D234" s="226" t="s">
        <v>158</v>
      </c>
      <c r="E234" s="249" t="s">
        <v>19</v>
      </c>
      <c r="F234" s="250" t="s">
        <v>166</v>
      </c>
      <c r="G234" s="248"/>
      <c r="H234" s="251">
        <v>0.157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7" t="s">
        <v>158</v>
      </c>
      <c r="AU234" s="257" t="s">
        <v>145</v>
      </c>
      <c r="AV234" s="15" t="s">
        <v>154</v>
      </c>
      <c r="AW234" s="15" t="s">
        <v>31</v>
      </c>
      <c r="AX234" s="15" t="s">
        <v>77</v>
      </c>
      <c r="AY234" s="257" t="s">
        <v>144</v>
      </c>
    </row>
    <row r="235" s="2" customFormat="1" ht="24.15" customHeight="1">
      <c r="A235" s="40"/>
      <c r="B235" s="41"/>
      <c r="C235" s="206" t="s">
        <v>307</v>
      </c>
      <c r="D235" s="206" t="s">
        <v>149</v>
      </c>
      <c r="E235" s="207" t="s">
        <v>308</v>
      </c>
      <c r="F235" s="208" t="s">
        <v>309</v>
      </c>
      <c r="G235" s="209" t="s">
        <v>152</v>
      </c>
      <c r="H235" s="210">
        <v>0.63</v>
      </c>
      <c r="I235" s="211"/>
      <c r="J235" s="212">
        <f>ROUND(I235*H235,2)</f>
        <v>0</v>
      </c>
      <c r="K235" s="208" t="s">
        <v>153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1.8</v>
      </c>
      <c r="T235" s="216">
        <f>S235*H235</f>
        <v>1.1340000000000001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154</v>
      </c>
      <c r="AT235" s="217" t="s">
        <v>149</v>
      </c>
      <c r="AU235" s="217" t="s">
        <v>145</v>
      </c>
      <c r="AY235" s="19" t="s">
        <v>144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154</v>
      </c>
      <c r="BM235" s="217" t="s">
        <v>310</v>
      </c>
    </row>
    <row r="236" s="2" customFormat="1">
      <c r="A236" s="40"/>
      <c r="B236" s="41"/>
      <c r="C236" s="42"/>
      <c r="D236" s="219" t="s">
        <v>156</v>
      </c>
      <c r="E236" s="42"/>
      <c r="F236" s="220" t="s">
        <v>311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156</v>
      </c>
      <c r="AU236" s="19" t="s">
        <v>145</v>
      </c>
    </row>
    <row r="237" s="13" customFormat="1">
      <c r="A237" s="13"/>
      <c r="B237" s="224"/>
      <c r="C237" s="225"/>
      <c r="D237" s="226" t="s">
        <v>158</v>
      </c>
      <c r="E237" s="227" t="s">
        <v>19</v>
      </c>
      <c r="F237" s="228" t="s">
        <v>312</v>
      </c>
      <c r="G237" s="225"/>
      <c r="H237" s="229">
        <v>0.63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158</v>
      </c>
      <c r="AU237" s="235" t="s">
        <v>145</v>
      </c>
      <c r="AV237" s="13" t="s">
        <v>79</v>
      </c>
      <c r="AW237" s="13" t="s">
        <v>31</v>
      </c>
      <c r="AX237" s="13" t="s">
        <v>69</v>
      </c>
      <c r="AY237" s="235" t="s">
        <v>144</v>
      </c>
    </row>
    <row r="238" s="14" customFormat="1">
      <c r="A238" s="14"/>
      <c r="B238" s="236"/>
      <c r="C238" s="237"/>
      <c r="D238" s="226" t="s">
        <v>158</v>
      </c>
      <c r="E238" s="238" t="s">
        <v>19</v>
      </c>
      <c r="F238" s="239" t="s">
        <v>160</v>
      </c>
      <c r="G238" s="237"/>
      <c r="H238" s="240">
        <v>0.63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158</v>
      </c>
      <c r="AU238" s="246" t="s">
        <v>145</v>
      </c>
      <c r="AV238" s="14" t="s">
        <v>145</v>
      </c>
      <c r="AW238" s="14" t="s">
        <v>31</v>
      </c>
      <c r="AX238" s="14" t="s">
        <v>69</v>
      </c>
      <c r="AY238" s="246" t="s">
        <v>144</v>
      </c>
    </row>
    <row r="239" s="15" customFormat="1">
      <c r="A239" s="15"/>
      <c r="B239" s="247"/>
      <c r="C239" s="248"/>
      <c r="D239" s="226" t="s">
        <v>158</v>
      </c>
      <c r="E239" s="249" t="s">
        <v>19</v>
      </c>
      <c r="F239" s="250" t="s">
        <v>166</v>
      </c>
      <c r="G239" s="248"/>
      <c r="H239" s="251">
        <v>0.63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7" t="s">
        <v>158</v>
      </c>
      <c r="AU239" s="257" t="s">
        <v>145</v>
      </c>
      <c r="AV239" s="15" t="s">
        <v>154</v>
      </c>
      <c r="AW239" s="15" t="s">
        <v>31</v>
      </c>
      <c r="AX239" s="15" t="s">
        <v>77</v>
      </c>
      <c r="AY239" s="257" t="s">
        <v>144</v>
      </c>
    </row>
    <row r="240" s="2" customFormat="1" ht="24.15" customHeight="1">
      <c r="A240" s="40"/>
      <c r="B240" s="41"/>
      <c r="C240" s="206" t="s">
        <v>313</v>
      </c>
      <c r="D240" s="206" t="s">
        <v>149</v>
      </c>
      <c r="E240" s="207" t="s">
        <v>314</v>
      </c>
      <c r="F240" s="208" t="s">
        <v>315</v>
      </c>
      <c r="G240" s="209" t="s">
        <v>221</v>
      </c>
      <c r="H240" s="210">
        <v>2</v>
      </c>
      <c r="I240" s="211"/>
      <c r="J240" s="212">
        <f>ROUND(I240*H240,2)</f>
        <v>0</v>
      </c>
      <c r="K240" s="208" t="s">
        <v>153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0.062</v>
      </c>
      <c r="T240" s="216">
        <f>S240*H240</f>
        <v>0.124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154</v>
      </c>
      <c r="AT240" s="217" t="s">
        <v>149</v>
      </c>
      <c r="AU240" s="217" t="s">
        <v>145</v>
      </c>
      <c r="AY240" s="19" t="s">
        <v>144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154</v>
      </c>
      <c r="BM240" s="217" t="s">
        <v>316</v>
      </c>
    </row>
    <row r="241" s="2" customFormat="1">
      <c r="A241" s="40"/>
      <c r="B241" s="41"/>
      <c r="C241" s="42"/>
      <c r="D241" s="219" t="s">
        <v>156</v>
      </c>
      <c r="E241" s="42"/>
      <c r="F241" s="220" t="s">
        <v>317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156</v>
      </c>
      <c r="AU241" s="19" t="s">
        <v>145</v>
      </c>
    </row>
    <row r="242" s="13" customFormat="1">
      <c r="A242" s="13"/>
      <c r="B242" s="224"/>
      <c r="C242" s="225"/>
      <c r="D242" s="226" t="s">
        <v>158</v>
      </c>
      <c r="E242" s="227" t="s">
        <v>19</v>
      </c>
      <c r="F242" s="228" t="s">
        <v>318</v>
      </c>
      <c r="G242" s="225"/>
      <c r="H242" s="229">
        <v>2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158</v>
      </c>
      <c r="AU242" s="235" t="s">
        <v>145</v>
      </c>
      <c r="AV242" s="13" t="s">
        <v>79</v>
      </c>
      <c r="AW242" s="13" t="s">
        <v>31</v>
      </c>
      <c r="AX242" s="13" t="s">
        <v>69</v>
      </c>
      <c r="AY242" s="235" t="s">
        <v>144</v>
      </c>
    </row>
    <row r="243" s="14" customFormat="1">
      <c r="A243" s="14"/>
      <c r="B243" s="236"/>
      <c r="C243" s="237"/>
      <c r="D243" s="226" t="s">
        <v>158</v>
      </c>
      <c r="E243" s="238" t="s">
        <v>19</v>
      </c>
      <c r="F243" s="239" t="s">
        <v>160</v>
      </c>
      <c r="G243" s="237"/>
      <c r="H243" s="240">
        <v>2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158</v>
      </c>
      <c r="AU243" s="246" t="s">
        <v>145</v>
      </c>
      <c r="AV243" s="14" t="s">
        <v>145</v>
      </c>
      <c r="AW243" s="14" t="s">
        <v>31</v>
      </c>
      <c r="AX243" s="14" t="s">
        <v>69</v>
      </c>
      <c r="AY243" s="246" t="s">
        <v>144</v>
      </c>
    </row>
    <row r="244" s="15" customFormat="1">
      <c r="A244" s="15"/>
      <c r="B244" s="247"/>
      <c r="C244" s="248"/>
      <c r="D244" s="226" t="s">
        <v>158</v>
      </c>
      <c r="E244" s="249" t="s">
        <v>19</v>
      </c>
      <c r="F244" s="250" t="s">
        <v>166</v>
      </c>
      <c r="G244" s="248"/>
      <c r="H244" s="251">
        <v>2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7" t="s">
        <v>158</v>
      </c>
      <c r="AU244" s="257" t="s">
        <v>145</v>
      </c>
      <c r="AV244" s="15" t="s">
        <v>154</v>
      </c>
      <c r="AW244" s="15" t="s">
        <v>31</v>
      </c>
      <c r="AX244" s="15" t="s">
        <v>77</v>
      </c>
      <c r="AY244" s="257" t="s">
        <v>144</v>
      </c>
    </row>
    <row r="245" s="2" customFormat="1" ht="24.15" customHeight="1">
      <c r="A245" s="40"/>
      <c r="B245" s="41"/>
      <c r="C245" s="206" t="s">
        <v>7</v>
      </c>
      <c r="D245" s="206" t="s">
        <v>149</v>
      </c>
      <c r="E245" s="207" t="s">
        <v>319</v>
      </c>
      <c r="F245" s="208" t="s">
        <v>320</v>
      </c>
      <c r="G245" s="209" t="s">
        <v>177</v>
      </c>
      <c r="H245" s="210">
        <v>11.9</v>
      </c>
      <c r="I245" s="211"/>
      <c r="J245" s="212">
        <f>ROUND(I245*H245,2)</f>
        <v>0</v>
      </c>
      <c r="K245" s="208" t="s">
        <v>153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0.050000000000000003</v>
      </c>
      <c r="T245" s="216">
        <f>S245*H245</f>
        <v>0.59500000000000008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154</v>
      </c>
      <c r="AT245" s="217" t="s">
        <v>149</v>
      </c>
      <c r="AU245" s="217" t="s">
        <v>145</v>
      </c>
      <c r="AY245" s="19" t="s">
        <v>144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154</v>
      </c>
      <c r="BM245" s="217" t="s">
        <v>321</v>
      </c>
    </row>
    <row r="246" s="2" customFormat="1">
      <c r="A246" s="40"/>
      <c r="B246" s="41"/>
      <c r="C246" s="42"/>
      <c r="D246" s="219" t="s">
        <v>156</v>
      </c>
      <c r="E246" s="42"/>
      <c r="F246" s="220" t="s">
        <v>322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156</v>
      </c>
      <c r="AU246" s="19" t="s">
        <v>145</v>
      </c>
    </row>
    <row r="247" s="13" customFormat="1">
      <c r="A247" s="13"/>
      <c r="B247" s="224"/>
      <c r="C247" s="225"/>
      <c r="D247" s="226" t="s">
        <v>158</v>
      </c>
      <c r="E247" s="227" t="s">
        <v>19</v>
      </c>
      <c r="F247" s="228" t="s">
        <v>323</v>
      </c>
      <c r="G247" s="225"/>
      <c r="H247" s="229">
        <v>11.9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158</v>
      </c>
      <c r="AU247" s="235" t="s">
        <v>145</v>
      </c>
      <c r="AV247" s="13" t="s">
        <v>79</v>
      </c>
      <c r="AW247" s="13" t="s">
        <v>31</v>
      </c>
      <c r="AX247" s="13" t="s">
        <v>69</v>
      </c>
      <c r="AY247" s="235" t="s">
        <v>144</v>
      </c>
    </row>
    <row r="248" s="14" customFormat="1">
      <c r="A248" s="14"/>
      <c r="B248" s="236"/>
      <c r="C248" s="237"/>
      <c r="D248" s="226" t="s">
        <v>158</v>
      </c>
      <c r="E248" s="238" t="s">
        <v>19</v>
      </c>
      <c r="F248" s="239" t="s">
        <v>160</v>
      </c>
      <c r="G248" s="237"/>
      <c r="H248" s="240">
        <v>11.9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158</v>
      </c>
      <c r="AU248" s="246" t="s">
        <v>145</v>
      </c>
      <c r="AV248" s="14" t="s">
        <v>145</v>
      </c>
      <c r="AW248" s="14" t="s">
        <v>31</v>
      </c>
      <c r="AX248" s="14" t="s">
        <v>77</v>
      </c>
      <c r="AY248" s="246" t="s">
        <v>144</v>
      </c>
    </row>
    <row r="249" s="2" customFormat="1" ht="24.15" customHeight="1">
      <c r="A249" s="40"/>
      <c r="B249" s="41"/>
      <c r="C249" s="206" t="s">
        <v>324</v>
      </c>
      <c r="D249" s="206" t="s">
        <v>149</v>
      </c>
      <c r="E249" s="207" t="s">
        <v>325</v>
      </c>
      <c r="F249" s="208" t="s">
        <v>326</v>
      </c>
      <c r="G249" s="209" t="s">
        <v>177</v>
      </c>
      <c r="H249" s="210">
        <v>47.600000000000001</v>
      </c>
      <c r="I249" s="211"/>
      <c r="J249" s="212">
        <f>ROUND(I249*H249,2)</f>
        <v>0</v>
      </c>
      <c r="K249" s="208" t="s">
        <v>153</v>
      </c>
      <c r="L249" s="46"/>
      <c r="M249" s="213" t="s">
        <v>19</v>
      </c>
      <c r="N249" s="214" t="s">
        <v>40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0.045999999999999999</v>
      </c>
      <c r="T249" s="216">
        <f>S249*H249</f>
        <v>2.1896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154</v>
      </c>
      <c r="AT249" s="217" t="s">
        <v>149</v>
      </c>
      <c r="AU249" s="217" t="s">
        <v>145</v>
      </c>
      <c r="AY249" s="19" t="s">
        <v>144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77</v>
      </c>
      <c r="BK249" s="218">
        <f>ROUND(I249*H249,2)</f>
        <v>0</v>
      </c>
      <c r="BL249" s="19" t="s">
        <v>154</v>
      </c>
      <c r="BM249" s="217" t="s">
        <v>327</v>
      </c>
    </row>
    <row r="250" s="2" customFormat="1">
      <c r="A250" s="40"/>
      <c r="B250" s="41"/>
      <c r="C250" s="42"/>
      <c r="D250" s="219" t="s">
        <v>156</v>
      </c>
      <c r="E250" s="42"/>
      <c r="F250" s="220" t="s">
        <v>328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156</v>
      </c>
      <c r="AU250" s="19" t="s">
        <v>145</v>
      </c>
    </row>
    <row r="251" s="13" customFormat="1">
      <c r="A251" s="13"/>
      <c r="B251" s="224"/>
      <c r="C251" s="225"/>
      <c r="D251" s="226" t="s">
        <v>158</v>
      </c>
      <c r="E251" s="227" t="s">
        <v>19</v>
      </c>
      <c r="F251" s="228" t="s">
        <v>329</v>
      </c>
      <c r="G251" s="225"/>
      <c r="H251" s="229">
        <v>47.600000000000001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158</v>
      </c>
      <c r="AU251" s="235" t="s">
        <v>145</v>
      </c>
      <c r="AV251" s="13" t="s">
        <v>79</v>
      </c>
      <c r="AW251" s="13" t="s">
        <v>31</v>
      </c>
      <c r="AX251" s="13" t="s">
        <v>69</v>
      </c>
      <c r="AY251" s="235" t="s">
        <v>144</v>
      </c>
    </row>
    <row r="252" s="14" customFormat="1">
      <c r="A252" s="14"/>
      <c r="B252" s="236"/>
      <c r="C252" s="237"/>
      <c r="D252" s="226" t="s">
        <v>158</v>
      </c>
      <c r="E252" s="238" t="s">
        <v>19</v>
      </c>
      <c r="F252" s="239" t="s">
        <v>160</v>
      </c>
      <c r="G252" s="237"/>
      <c r="H252" s="240">
        <v>47.600000000000001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158</v>
      </c>
      <c r="AU252" s="246" t="s">
        <v>145</v>
      </c>
      <c r="AV252" s="14" t="s">
        <v>145</v>
      </c>
      <c r="AW252" s="14" t="s">
        <v>31</v>
      </c>
      <c r="AX252" s="14" t="s">
        <v>77</v>
      </c>
      <c r="AY252" s="246" t="s">
        <v>144</v>
      </c>
    </row>
    <row r="253" s="2" customFormat="1" ht="24.15" customHeight="1">
      <c r="A253" s="40"/>
      <c r="B253" s="41"/>
      <c r="C253" s="206" t="s">
        <v>330</v>
      </c>
      <c r="D253" s="206" t="s">
        <v>149</v>
      </c>
      <c r="E253" s="207" t="s">
        <v>331</v>
      </c>
      <c r="F253" s="208" t="s">
        <v>332</v>
      </c>
      <c r="G253" s="209" t="s">
        <v>177</v>
      </c>
      <c r="H253" s="210">
        <v>2.1000000000000001</v>
      </c>
      <c r="I253" s="211"/>
      <c r="J253" s="212">
        <f>ROUND(I253*H253,2)</f>
        <v>0</v>
      </c>
      <c r="K253" s="208" t="s">
        <v>153</v>
      </c>
      <c r="L253" s="46"/>
      <c r="M253" s="213" t="s">
        <v>19</v>
      </c>
      <c r="N253" s="214" t="s">
        <v>40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0.068000000000000005</v>
      </c>
      <c r="T253" s="216">
        <f>S253*H253</f>
        <v>0.14280000000000001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154</v>
      </c>
      <c r="AT253" s="217" t="s">
        <v>149</v>
      </c>
      <c r="AU253" s="217" t="s">
        <v>145</v>
      </c>
      <c r="AY253" s="19" t="s">
        <v>144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77</v>
      </c>
      <c r="BK253" s="218">
        <f>ROUND(I253*H253,2)</f>
        <v>0</v>
      </c>
      <c r="BL253" s="19" t="s">
        <v>154</v>
      </c>
      <c r="BM253" s="217" t="s">
        <v>333</v>
      </c>
    </row>
    <row r="254" s="2" customFormat="1">
      <c r="A254" s="40"/>
      <c r="B254" s="41"/>
      <c r="C254" s="42"/>
      <c r="D254" s="219" t="s">
        <v>156</v>
      </c>
      <c r="E254" s="42"/>
      <c r="F254" s="220" t="s">
        <v>334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156</v>
      </c>
      <c r="AU254" s="19" t="s">
        <v>145</v>
      </c>
    </row>
    <row r="255" s="13" customFormat="1">
      <c r="A255" s="13"/>
      <c r="B255" s="224"/>
      <c r="C255" s="225"/>
      <c r="D255" s="226" t="s">
        <v>158</v>
      </c>
      <c r="E255" s="227" t="s">
        <v>19</v>
      </c>
      <c r="F255" s="228" t="s">
        <v>335</v>
      </c>
      <c r="G255" s="225"/>
      <c r="H255" s="229">
        <v>2.1000000000000001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158</v>
      </c>
      <c r="AU255" s="235" t="s">
        <v>145</v>
      </c>
      <c r="AV255" s="13" t="s">
        <v>79</v>
      </c>
      <c r="AW255" s="13" t="s">
        <v>31</v>
      </c>
      <c r="AX255" s="13" t="s">
        <v>69</v>
      </c>
      <c r="AY255" s="235" t="s">
        <v>144</v>
      </c>
    </row>
    <row r="256" s="14" customFormat="1">
      <c r="A256" s="14"/>
      <c r="B256" s="236"/>
      <c r="C256" s="237"/>
      <c r="D256" s="226" t="s">
        <v>158</v>
      </c>
      <c r="E256" s="238" t="s">
        <v>19</v>
      </c>
      <c r="F256" s="239" t="s">
        <v>160</v>
      </c>
      <c r="G256" s="237"/>
      <c r="H256" s="240">
        <v>2.1000000000000001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158</v>
      </c>
      <c r="AU256" s="246" t="s">
        <v>145</v>
      </c>
      <c r="AV256" s="14" t="s">
        <v>145</v>
      </c>
      <c r="AW256" s="14" t="s">
        <v>31</v>
      </c>
      <c r="AX256" s="14" t="s">
        <v>77</v>
      </c>
      <c r="AY256" s="246" t="s">
        <v>144</v>
      </c>
    </row>
    <row r="257" s="12" customFormat="1" ht="22.8" customHeight="1">
      <c r="A257" s="12"/>
      <c r="B257" s="190"/>
      <c r="C257" s="191"/>
      <c r="D257" s="192" t="s">
        <v>68</v>
      </c>
      <c r="E257" s="204" t="s">
        <v>336</v>
      </c>
      <c r="F257" s="204" t="s">
        <v>337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SUM(P258:P265)</f>
        <v>0</v>
      </c>
      <c r="Q257" s="198"/>
      <c r="R257" s="199">
        <f>SUM(R258:R265)</f>
        <v>0</v>
      </c>
      <c r="S257" s="198"/>
      <c r="T257" s="200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77</v>
      </c>
      <c r="AT257" s="202" t="s">
        <v>68</v>
      </c>
      <c r="AU257" s="202" t="s">
        <v>77</v>
      </c>
      <c r="AY257" s="201" t="s">
        <v>144</v>
      </c>
      <c r="BK257" s="203">
        <f>SUM(BK258:BK265)</f>
        <v>0</v>
      </c>
    </row>
    <row r="258" s="2" customFormat="1" ht="21.75" customHeight="1">
      <c r="A258" s="40"/>
      <c r="B258" s="41"/>
      <c r="C258" s="206" t="s">
        <v>338</v>
      </c>
      <c r="D258" s="206" t="s">
        <v>149</v>
      </c>
      <c r="E258" s="207" t="s">
        <v>339</v>
      </c>
      <c r="F258" s="208" t="s">
        <v>340</v>
      </c>
      <c r="G258" s="209" t="s">
        <v>169</v>
      </c>
      <c r="H258" s="210">
        <v>5.0430000000000001</v>
      </c>
      <c r="I258" s="211"/>
      <c r="J258" s="212">
        <f>ROUND(I258*H258,2)</f>
        <v>0</v>
      </c>
      <c r="K258" s="208" t="s">
        <v>153</v>
      </c>
      <c r="L258" s="46"/>
      <c r="M258" s="213" t="s">
        <v>19</v>
      </c>
      <c r="N258" s="214" t="s">
        <v>40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154</v>
      </c>
      <c r="AT258" s="217" t="s">
        <v>149</v>
      </c>
      <c r="AU258" s="217" t="s">
        <v>79</v>
      </c>
      <c r="AY258" s="19" t="s">
        <v>144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77</v>
      </c>
      <c r="BK258" s="218">
        <f>ROUND(I258*H258,2)</f>
        <v>0</v>
      </c>
      <c r="BL258" s="19" t="s">
        <v>154</v>
      </c>
      <c r="BM258" s="217" t="s">
        <v>341</v>
      </c>
    </row>
    <row r="259" s="2" customFormat="1">
      <c r="A259" s="40"/>
      <c r="B259" s="41"/>
      <c r="C259" s="42"/>
      <c r="D259" s="219" t="s">
        <v>156</v>
      </c>
      <c r="E259" s="42"/>
      <c r="F259" s="220" t="s">
        <v>342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156</v>
      </c>
      <c r="AU259" s="19" t="s">
        <v>79</v>
      </c>
    </row>
    <row r="260" s="2" customFormat="1" ht="24.15" customHeight="1">
      <c r="A260" s="40"/>
      <c r="B260" s="41"/>
      <c r="C260" s="206" t="s">
        <v>343</v>
      </c>
      <c r="D260" s="206" t="s">
        <v>149</v>
      </c>
      <c r="E260" s="207" t="s">
        <v>344</v>
      </c>
      <c r="F260" s="208" t="s">
        <v>345</v>
      </c>
      <c r="G260" s="209" t="s">
        <v>169</v>
      </c>
      <c r="H260" s="210">
        <v>121.032</v>
      </c>
      <c r="I260" s="211"/>
      <c r="J260" s="212">
        <f>ROUND(I260*H260,2)</f>
        <v>0</v>
      </c>
      <c r="K260" s="208" t="s">
        <v>153</v>
      </c>
      <c r="L260" s="46"/>
      <c r="M260" s="213" t="s">
        <v>19</v>
      </c>
      <c r="N260" s="214" t="s">
        <v>40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154</v>
      </c>
      <c r="AT260" s="217" t="s">
        <v>149</v>
      </c>
      <c r="AU260" s="217" t="s">
        <v>79</v>
      </c>
      <c r="AY260" s="19" t="s">
        <v>144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77</v>
      </c>
      <c r="BK260" s="218">
        <f>ROUND(I260*H260,2)</f>
        <v>0</v>
      </c>
      <c r="BL260" s="19" t="s">
        <v>154</v>
      </c>
      <c r="BM260" s="217" t="s">
        <v>346</v>
      </c>
    </row>
    <row r="261" s="2" customFormat="1">
      <c r="A261" s="40"/>
      <c r="B261" s="41"/>
      <c r="C261" s="42"/>
      <c r="D261" s="219" t="s">
        <v>156</v>
      </c>
      <c r="E261" s="42"/>
      <c r="F261" s="220" t="s">
        <v>347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156</v>
      </c>
      <c r="AU261" s="19" t="s">
        <v>79</v>
      </c>
    </row>
    <row r="262" s="13" customFormat="1">
      <c r="A262" s="13"/>
      <c r="B262" s="224"/>
      <c r="C262" s="225"/>
      <c r="D262" s="226" t="s">
        <v>158</v>
      </c>
      <c r="E262" s="227" t="s">
        <v>19</v>
      </c>
      <c r="F262" s="228" t="s">
        <v>348</v>
      </c>
      <c r="G262" s="225"/>
      <c r="H262" s="229">
        <v>121.032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158</v>
      </c>
      <c r="AU262" s="235" t="s">
        <v>79</v>
      </c>
      <c r="AV262" s="13" t="s">
        <v>79</v>
      </c>
      <c r="AW262" s="13" t="s">
        <v>31</v>
      </c>
      <c r="AX262" s="13" t="s">
        <v>69</v>
      </c>
      <c r="AY262" s="235" t="s">
        <v>144</v>
      </c>
    </row>
    <row r="263" s="14" customFormat="1">
      <c r="A263" s="14"/>
      <c r="B263" s="236"/>
      <c r="C263" s="237"/>
      <c r="D263" s="226" t="s">
        <v>158</v>
      </c>
      <c r="E263" s="238" t="s">
        <v>19</v>
      </c>
      <c r="F263" s="239" t="s">
        <v>160</v>
      </c>
      <c r="G263" s="237"/>
      <c r="H263" s="240">
        <v>121.032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158</v>
      </c>
      <c r="AU263" s="246" t="s">
        <v>79</v>
      </c>
      <c r="AV263" s="14" t="s">
        <v>145</v>
      </c>
      <c r="AW263" s="14" t="s">
        <v>31</v>
      </c>
      <c r="AX263" s="14" t="s">
        <v>77</v>
      </c>
      <c r="AY263" s="246" t="s">
        <v>144</v>
      </c>
    </row>
    <row r="264" s="2" customFormat="1" ht="24.15" customHeight="1">
      <c r="A264" s="40"/>
      <c r="B264" s="41"/>
      <c r="C264" s="206" t="s">
        <v>349</v>
      </c>
      <c r="D264" s="206" t="s">
        <v>149</v>
      </c>
      <c r="E264" s="207" t="s">
        <v>350</v>
      </c>
      <c r="F264" s="208" t="s">
        <v>351</v>
      </c>
      <c r="G264" s="209" t="s">
        <v>169</v>
      </c>
      <c r="H264" s="210">
        <v>5.0430000000000001</v>
      </c>
      <c r="I264" s="211"/>
      <c r="J264" s="212">
        <f>ROUND(I264*H264,2)</f>
        <v>0</v>
      </c>
      <c r="K264" s="208" t="s">
        <v>153</v>
      </c>
      <c r="L264" s="46"/>
      <c r="M264" s="213" t="s">
        <v>19</v>
      </c>
      <c r="N264" s="214" t="s">
        <v>40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154</v>
      </c>
      <c r="AT264" s="217" t="s">
        <v>149</v>
      </c>
      <c r="AU264" s="217" t="s">
        <v>79</v>
      </c>
      <c r="AY264" s="19" t="s">
        <v>144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77</v>
      </c>
      <c r="BK264" s="218">
        <f>ROUND(I264*H264,2)</f>
        <v>0</v>
      </c>
      <c r="BL264" s="19" t="s">
        <v>154</v>
      </c>
      <c r="BM264" s="217" t="s">
        <v>352</v>
      </c>
    </row>
    <row r="265" s="2" customFormat="1">
      <c r="A265" s="40"/>
      <c r="B265" s="41"/>
      <c r="C265" s="42"/>
      <c r="D265" s="219" t="s">
        <v>156</v>
      </c>
      <c r="E265" s="42"/>
      <c r="F265" s="220" t="s">
        <v>353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156</v>
      </c>
      <c r="AU265" s="19" t="s">
        <v>79</v>
      </c>
    </row>
    <row r="266" s="12" customFormat="1" ht="22.8" customHeight="1">
      <c r="A266" s="12"/>
      <c r="B266" s="190"/>
      <c r="C266" s="191"/>
      <c r="D266" s="192" t="s">
        <v>68</v>
      </c>
      <c r="E266" s="204" t="s">
        <v>354</v>
      </c>
      <c r="F266" s="204" t="s">
        <v>355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SUM(P267:P268)</f>
        <v>0</v>
      </c>
      <c r="Q266" s="198"/>
      <c r="R266" s="199">
        <f>SUM(R267:R268)</f>
        <v>0</v>
      </c>
      <c r="S266" s="198"/>
      <c r="T266" s="200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77</v>
      </c>
      <c r="AT266" s="202" t="s">
        <v>68</v>
      </c>
      <c r="AU266" s="202" t="s">
        <v>77</v>
      </c>
      <c r="AY266" s="201" t="s">
        <v>144</v>
      </c>
      <c r="BK266" s="203">
        <f>SUM(BK267:BK268)</f>
        <v>0</v>
      </c>
    </row>
    <row r="267" s="2" customFormat="1" ht="33" customHeight="1">
      <c r="A267" s="40"/>
      <c r="B267" s="41"/>
      <c r="C267" s="206" t="s">
        <v>356</v>
      </c>
      <c r="D267" s="206" t="s">
        <v>149</v>
      </c>
      <c r="E267" s="207" t="s">
        <v>357</v>
      </c>
      <c r="F267" s="208" t="s">
        <v>358</v>
      </c>
      <c r="G267" s="209" t="s">
        <v>169</v>
      </c>
      <c r="H267" s="210">
        <v>5.4340000000000002</v>
      </c>
      <c r="I267" s="211"/>
      <c r="J267" s="212">
        <f>ROUND(I267*H267,2)</f>
        <v>0</v>
      </c>
      <c r="K267" s="208" t="s">
        <v>153</v>
      </c>
      <c r="L267" s="46"/>
      <c r="M267" s="213" t="s">
        <v>19</v>
      </c>
      <c r="N267" s="214" t="s">
        <v>40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154</v>
      </c>
      <c r="AT267" s="217" t="s">
        <v>149</v>
      </c>
      <c r="AU267" s="217" t="s">
        <v>79</v>
      </c>
      <c r="AY267" s="19" t="s">
        <v>144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77</v>
      </c>
      <c r="BK267" s="218">
        <f>ROUND(I267*H267,2)</f>
        <v>0</v>
      </c>
      <c r="BL267" s="19" t="s">
        <v>154</v>
      </c>
      <c r="BM267" s="217" t="s">
        <v>359</v>
      </c>
    </row>
    <row r="268" s="2" customFormat="1">
      <c r="A268" s="40"/>
      <c r="B268" s="41"/>
      <c r="C268" s="42"/>
      <c r="D268" s="219" t="s">
        <v>156</v>
      </c>
      <c r="E268" s="42"/>
      <c r="F268" s="220" t="s">
        <v>360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156</v>
      </c>
      <c r="AU268" s="19" t="s">
        <v>79</v>
      </c>
    </row>
    <row r="269" s="12" customFormat="1" ht="25.92" customHeight="1">
      <c r="A269" s="12"/>
      <c r="B269" s="190"/>
      <c r="C269" s="191"/>
      <c r="D269" s="192" t="s">
        <v>68</v>
      </c>
      <c r="E269" s="193" t="s">
        <v>361</v>
      </c>
      <c r="F269" s="193" t="s">
        <v>362</v>
      </c>
      <c r="G269" s="191"/>
      <c r="H269" s="191"/>
      <c r="I269" s="194"/>
      <c r="J269" s="195">
        <f>BK269</f>
        <v>0</v>
      </c>
      <c r="K269" s="191"/>
      <c r="L269" s="196"/>
      <c r="M269" s="197"/>
      <c r="N269" s="198"/>
      <c r="O269" s="198"/>
      <c r="P269" s="199">
        <f>P270+P286+P316+P350+P380+P414+P427</f>
        <v>0</v>
      </c>
      <c r="Q269" s="198"/>
      <c r="R269" s="199">
        <f>R270+R286+R316+R350+R380+R414+R427</f>
        <v>1.0128440568000001</v>
      </c>
      <c r="S269" s="198"/>
      <c r="T269" s="200">
        <f>T270+T286+T316+T350+T380+T414+T427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1" t="s">
        <v>79</v>
      </c>
      <c r="AT269" s="202" t="s">
        <v>68</v>
      </c>
      <c r="AU269" s="202" t="s">
        <v>69</v>
      </c>
      <c r="AY269" s="201" t="s">
        <v>144</v>
      </c>
      <c r="BK269" s="203">
        <f>BK270+BK286+BK316+BK350+BK380+BK414+BK427</f>
        <v>0</v>
      </c>
    </row>
    <row r="270" s="12" customFormat="1" ht="22.8" customHeight="1">
      <c r="A270" s="12"/>
      <c r="B270" s="190"/>
      <c r="C270" s="191"/>
      <c r="D270" s="192" t="s">
        <v>68</v>
      </c>
      <c r="E270" s="204" t="s">
        <v>363</v>
      </c>
      <c r="F270" s="204" t="s">
        <v>364</v>
      </c>
      <c r="G270" s="191"/>
      <c r="H270" s="191"/>
      <c r="I270" s="194"/>
      <c r="J270" s="205">
        <f>BK270</f>
        <v>0</v>
      </c>
      <c r="K270" s="191"/>
      <c r="L270" s="196"/>
      <c r="M270" s="197"/>
      <c r="N270" s="198"/>
      <c r="O270" s="198"/>
      <c r="P270" s="199">
        <f>SUM(P271:P285)</f>
        <v>0</v>
      </c>
      <c r="Q270" s="198"/>
      <c r="R270" s="199">
        <f>SUM(R271:R285)</f>
        <v>0.1023925</v>
      </c>
      <c r="S270" s="198"/>
      <c r="T270" s="200">
        <f>SUM(T271:T285)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1" t="s">
        <v>79</v>
      </c>
      <c r="AT270" s="202" t="s">
        <v>68</v>
      </c>
      <c r="AU270" s="202" t="s">
        <v>77</v>
      </c>
      <c r="AY270" s="201" t="s">
        <v>144</v>
      </c>
      <c r="BK270" s="203">
        <f>SUM(BK271:BK285)</f>
        <v>0</v>
      </c>
    </row>
    <row r="271" s="2" customFormat="1" ht="24.15" customHeight="1">
      <c r="A271" s="40"/>
      <c r="B271" s="41"/>
      <c r="C271" s="206" t="s">
        <v>365</v>
      </c>
      <c r="D271" s="206" t="s">
        <v>149</v>
      </c>
      <c r="E271" s="207" t="s">
        <v>366</v>
      </c>
      <c r="F271" s="208" t="s">
        <v>367</v>
      </c>
      <c r="G271" s="209" t="s">
        <v>177</v>
      </c>
      <c r="H271" s="210">
        <v>22.555</v>
      </c>
      <c r="I271" s="211"/>
      <c r="J271" s="212">
        <f>ROUND(I271*H271,2)</f>
        <v>0</v>
      </c>
      <c r="K271" s="208" t="s">
        <v>153</v>
      </c>
      <c r="L271" s="46"/>
      <c r="M271" s="213" t="s">
        <v>19</v>
      </c>
      <c r="N271" s="214" t="s">
        <v>40</v>
      </c>
      <c r="O271" s="86"/>
      <c r="P271" s="215">
        <f>O271*H271</f>
        <v>0</v>
      </c>
      <c r="Q271" s="215">
        <v>0.0035000000000000001</v>
      </c>
      <c r="R271" s="215">
        <f>Q271*H271</f>
        <v>0.078942499999999999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289</v>
      </c>
      <c r="AT271" s="217" t="s">
        <v>149</v>
      </c>
      <c r="AU271" s="217" t="s">
        <v>79</v>
      </c>
      <c r="AY271" s="19" t="s">
        <v>144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289</v>
      </c>
      <c r="BM271" s="217" t="s">
        <v>368</v>
      </c>
    </row>
    <row r="272" s="2" customFormat="1">
      <c r="A272" s="40"/>
      <c r="B272" s="41"/>
      <c r="C272" s="42"/>
      <c r="D272" s="219" t="s">
        <v>156</v>
      </c>
      <c r="E272" s="42"/>
      <c r="F272" s="220" t="s">
        <v>369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156</v>
      </c>
      <c r="AU272" s="19" t="s">
        <v>79</v>
      </c>
    </row>
    <row r="273" s="13" customFormat="1">
      <c r="A273" s="13"/>
      <c r="B273" s="224"/>
      <c r="C273" s="225"/>
      <c r="D273" s="226" t="s">
        <v>158</v>
      </c>
      <c r="E273" s="227" t="s">
        <v>19</v>
      </c>
      <c r="F273" s="228" t="s">
        <v>370</v>
      </c>
      <c r="G273" s="225"/>
      <c r="H273" s="229">
        <v>22.120000000000001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158</v>
      </c>
      <c r="AU273" s="235" t="s">
        <v>79</v>
      </c>
      <c r="AV273" s="13" t="s">
        <v>79</v>
      </c>
      <c r="AW273" s="13" t="s">
        <v>31</v>
      </c>
      <c r="AX273" s="13" t="s">
        <v>69</v>
      </c>
      <c r="AY273" s="235" t="s">
        <v>144</v>
      </c>
    </row>
    <row r="274" s="14" customFormat="1">
      <c r="A274" s="14"/>
      <c r="B274" s="236"/>
      <c r="C274" s="237"/>
      <c r="D274" s="226" t="s">
        <v>158</v>
      </c>
      <c r="E274" s="238" t="s">
        <v>19</v>
      </c>
      <c r="F274" s="239" t="s">
        <v>160</v>
      </c>
      <c r="G274" s="237"/>
      <c r="H274" s="240">
        <v>22.120000000000001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158</v>
      </c>
      <c r="AU274" s="246" t="s">
        <v>79</v>
      </c>
      <c r="AV274" s="14" t="s">
        <v>145</v>
      </c>
      <c r="AW274" s="14" t="s">
        <v>31</v>
      </c>
      <c r="AX274" s="14" t="s">
        <v>69</v>
      </c>
      <c r="AY274" s="246" t="s">
        <v>144</v>
      </c>
    </row>
    <row r="275" s="13" customFormat="1">
      <c r="A275" s="13"/>
      <c r="B275" s="224"/>
      <c r="C275" s="225"/>
      <c r="D275" s="226" t="s">
        <v>158</v>
      </c>
      <c r="E275" s="227" t="s">
        <v>19</v>
      </c>
      <c r="F275" s="228" t="s">
        <v>371</v>
      </c>
      <c r="G275" s="225"/>
      <c r="H275" s="229">
        <v>0.435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158</v>
      </c>
      <c r="AU275" s="235" t="s">
        <v>79</v>
      </c>
      <c r="AV275" s="13" t="s">
        <v>79</v>
      </c>
      <c r="AW275" s="13" t="s">
        <v>31</v>
      </c>
      <c r="AX275" s="13" t="s">
        <v>69</v>
      </c>
      <c r="AY275" s="235" t="s">
        <v>144</v>
      </c>
    </row>
    <row r="276" s="14" customFormat="1">
      <c r="A276" s="14"/>
      <c r="B276" s="236"/>
      <c r="C276" s="237"/>
      <c r="D276" s="226" t="s">
        <v>158</v>
      </c>
      <c r="E276" s="238" t="s">
        <v>19</v>
      </c>
      <c r="F276" s="239" t="s">
        <v>160</v>
      </c>
      <c r="G276" s="237"/>
      <c r="H276" s="240">
        <v>0.435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158</v>
      </c>
      <c r="AU276" s="246" t="s">
        <v>79</v>
      </c>
      <c r="AV276" s="14" t="s">
        <v>145</v>
      </c>
      <c r="AW276" s="14" t="s">
        <v>31</v>
      </c>
      <c r="AX276" s="14" t="s">
        <v>69</v>
      </c>
      <c r="AY276" s="246" t="s">
        <v>144</v>
      </c>
    </row>
    <row r="277" s="15" customFormat="1">
      <c r="A277" s="15"/>
      <c r="B277" s="247"/>
      <c r="C277" s="248"/>
      <c r="D277" s="226" t="s">
        <v>158</v>
      </c>
      <c r="E277" s="249" t="s">
        <v>19</v>
      </c>
      <c r="F277" s="250" t="s">
        <v>166</v>
      </c>
      <c r="G277" s="248"/>
      <c r="H277" s="251">
        <v>22.555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158</v>
      </c>
      <c r="AU277" s="257" t="s">
        <v>79</v>
      </c>
      <c r="AV277" s="15" t="s">
        <v>154</v>
      </c>
      <c r="AW277" s="15" t="s">
        <v>31</v>
      </c>
      <c r="AX277" s="15" t="s">
        <v>77</v>
      </c>
      <c r="AY277" s="257" t="s">
        <v>144</v>
      </c>
    </row>
    <row r="278" s="2" customFormat="1" ht="24.15" customHeight="1">
      <c r="A278" s="40"/>
      <c r="B278" s="41"/>
      <c r="C278" s="206" t="s">
        <v>372</v>
      </c>
      <c r="D278" s="206" t="s">
        <v>149</v>
      </c>
      <c r="E278" s="207" t="s">
        <v>373</v>
      </c>
      <c r="F278" s="208" t="s">
        <v>374</v>
      </c>
      <c r="G278" s="209" t="s">
        <v>177</v>
      </c>
      <c r="H278" s="210">
        <v>6.7000000000000002</v>
      </c>
      <c r="I278" s="211"/>
      <c r="J278" s="212">
        <f>ROUND(I278*H278,2)</f>
        <v>0</v>
      </c>
      <c r="K278" s="208" t="s">
        <v>153</v>
      </c>
      <c r="L278" s="46"/>
      <c r="M278" s="213" t="s">
        <v>19</v>
      </c>
      <c r="N278" s="214" t="s">
        <v>40</v>
      </c>
      <c r="O278" s="86"/>
      <c r="P278" s="215">
        <f>O278*H278</f>
        <v>0</v>
      </c>
      <c r="Q278" s="215">
        <v>0.0035000000000000001</v>
      </c>
      <c r="R278" s="215">
        <f>Q278*H278</f>
        <v>0.023450000000000002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289</v>
      </c>
      <c r="AT278" s="217" t="s">
        <v>149</v>
      </c>
      <c r="AU278" s="217" t="s">
        <v>79</v>
      </c>
      <c r="AY278" s="19" t="s">
        <v>144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77</v>
      </c>
      <c r="BK278" s="218">
        <f>ROUND(I278*H278,2)</f>
        <v>0</v>
      </c>
      <c r="BL278" s="19" t="s">
        <v>289</v>
      </c>
      <c r="BM278" s="217" t="s">
        <v>375</v>
      </c>
    </row>
    <row r="279" s="2" customFormat="1">
      <c r="A279" s="40"/>
      <c r="B279" s="41"/>
      <c r="C279" s="42"/>
      <c r="D279" s="219" t="s">
        <v>156</v>
      </c>
      <c r="E279" s="42"/>
      <c r="F279" s="220" t="s">
        <v>376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156</v>
      </c>
      <c r="AU279" s="19" t="s">
        <v>79</v>
      </c>
    </row>
    <row r="280" s="13" customFormat="1">
      <c r="A280" s="13"/>
      <c r="B280" s="224"/>
      <c r="C280" s="225"/>
      <c r="D280" s="226" t="s">
        <v>158</v>
      </c>
      <c r="E280" s="227" t="s">
        <v>19</v>
      </c>
      <c r="F280" s="228" t="s">
        <v>268</v>
      </c>
      <c r="G280" s="225"/>
      <c r="H280" s="229">
        <v>6.7000000000000002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158</v>
      </c>
      <c r="AU280" s="235" t="s">
        <v>79</v>
      </c>
      <c r="AV280" s="13" t="s">
        <v>79</v>
      </c>
      <c r="AW280" s="13" t="s">
        <v>31</v>
      </c>
      <c r="AX280" s="13" t="s">
        <v>69</v>
      </c>
      <c r="AY280" s="235" t="s">
        <v>144</v>
      </c>
    </row>
    <row r="281" s="14" customFormat="1">
      <c r="A281" s="14"/>
      <c r="B281" s="236"/>
      <c r="C281" s="237"/>
      <c r="D281" s="226" t="s">
        <v>158</v>
      </c>
      <c r="E281" s="238" t="s">
        <v>19</v>
      </c>
      <c r="F281" s="239" t="s">
        <v>160</v>
      </c>
      <c r="G281" s="237"/>
      <c r="H281" s="240">
        <v>6.7000000000000002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158</v>
      </c>
      <c r="AU281" s="246" t="s">
        <v>79</v>
      </c>
      <c r="AV281" s="14" t="s">
        <v>145</v>
      </c>
      <c r="AW281" s="14" t="s">
        <v>31</v>
      </c>
      <c r="AX281" s="14" t="s">
        <v>77</v>
      </c>
      <c r="AY281" s="246" t="s">
        <v>144</v>
      </c>
    </row>
    <row r="282" s="2" customFormat="1" ht="24.15" customHeight="1">
      <c r="A282" s="40"/>
      <c r="B282" s="41"/>
      <c r="C282" s="206" t="s">
        <v>377</v>
      </c>
      <c r="D282" s="206" t="s">
        <v>149</v>
      </c>
      <c r="E282" s="207" t="s">
        <v>378</v>
      </c>
      <c r="F282" s="208" t="s">
        <v>379</v>
      </c>
      <c r="G282" s="209" t="s">
        <v>169</v>
      </c>
      <c r="H282" s="210">
        <v>0.10199999999999999</v>
      </c>
      <c r="I282" s="211"/>
      <c r="J282" s="212">
        <f>ROUND(I282*H282,2)</f>
        <v>0</v>
      </c>
      <c r="K282" s="208" t="s">
        <v>153</v>
      </c>
      <c r="L282" s="46"/>
      <c r="M282" s="213" t="s">
        <v>19</v>
      </c>
      <c r="N282" s="214" t="s">
        <v>40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289</v>
      </c>
      <c r="AT282" s="217" t="s">
        <v>149</v>
      </c>
      <c r="AU282" s="217" t="s">
        <v>79</v>
      </c>
      <c r="AY282" s="19" t="s">
        <v>144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289</v>
      </c>
      <c r="BM282" s="217" t="s">
        <v>380</v>
      </c>
    </row>
    <row r="283" s="2" customFormat="1">
      <c r="A283" s="40"/>
      <c r="B283" s="41"/>
      <c r="C283" s="42"/>
      <c r="D283" s="219" t="s">
        <v>156</v>
      </c>
      <c r="E283" s="42"/>
      <c r="F283" s="220" t="s">
        <v>381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156</v>
      </c>
      <c r="AU283" s="19" t="s">
        <v>79</v>
      </c>
    </row>
    <row r="284" s="2" customFormat="1" ht="33" customHeight="1">
      <c r="A284" s="40"/>
      <c r="B284" s="41"/>
      <c r="C284" s="206" t="s">
        <v>147</v>
      </c>
      <c r="D284" s="206" t="s">
        <v>149</v>
      </c>
      <c r="E284" s="207" t="s">
        <v>382</v>
      </c>
      <c r="F284" s="208" t="s">
        <v>383</v>
      </c>
      <c r="G284" s="209" t="s">
        <v>169</v>
      </c>
      <c r="H284" s="210">
        <v>0.10199999999999999</v>
      </c>
      <c r="I284" s="211"/>
      <c r="J284" s="212">
        <f>ROUND(I284*H284,2)</f>
        <v>0</v>
      </c>
      <c r="K284" s="208" t="s">
        <v>153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289</v>
      </c>
      <c r="AT284" s="217" t="s">
        <v>149</v>
      </c>
      <c r="AU284" s="217" t="s">
        <v>79</v>
      </c>
      <c r="AY284" s="19" t="s">
        <v>144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289</v>
      </c>
      <c r="BM284" s="217" t="s">
        <v>384</v>
      </c>
    </row>
    <row r="285" s="2" customFormat="1">
      <c r="A285" s="40"/>
      <c r="B285" s="41"/>
      <c r="C285" s="42"/>
      <c r="D285" s="219" t="s">
        <v>156</v>
      </c>
      <c r="E285" s="42"/>
      <c r="F285" s="220" t="s">
        <v>385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156</v>
      </c>
      <c r="AU285" s="19" t="s">
        <v>79</v>
      </c>
    </row>
    <row r="286" s="12" customFormat="1" ht="22.8" customHeight="1">
      <c r="A286" s="12"/>
      <c r="B286" s="190"/>
      <c r="C286" s="191"/>
      <c r="D286" s="192" t="s">
        <v>68</v>
      </c>
      <c r="E286" s="204" t="s">
        <v>386</v>
      </c>
      <c r="F286" s="204" t="s">
        <v>387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SUM(P287:P315)</f>
        <v>0</v>
      </c>
      <c r="Q286" s="198"/>
      <c r="R286" s="199">
        <f>SUM(R287:R315)</f>
        <v>0.14206525680000001</v>
      </c>
      <c r="S286" s="198"/>
      <c r="T286" s="200">
        <f>SUM(T287:T315)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79</v>
      </c>
      <c r="AT286" s="202" t="s">
        <v>68</v>
      </c>
      <c r="AU286" s="202" t="s">
        <v>77</v>
      </c>
      <c r="AY286" s="201" t="s">
        <v>144</v>
      </c>
      <c r="BK286" s="203">
        <f>SUM(BK287:BK315)</f>
        <v>0</v>
      </c>
    </row>
    <row r="287" s="2" customFormat="1" ht="16.5" customHeight="1">
      <c r="A287" s="40"/>
      <c r="B287" s="41"/>
      <c r="C287" s="206" t="s">
        <v>388</v>
      </c>
      <c r="D287" s="206" t="s">
        <v>149</v>
      </c>
      <c r="E287" s="207" t="s">
        <v>389</v>
      </c>
      <c r="F287" s="208" t="s">
        <v>390</v>
      </c>
      <c r="G287" s="209" t="s">
        <v>177</v>
      </c>
      <c r="H287" s="210">
        <v>4.3499999999999996</v>
      </c>
      <c r="I287" s="211"/>
      <c r="J287" s="212">
        <f>ROUND(I287*H287,2)</f>
        <v>0</v>
      </c>
      <c r="K287" s="208" t="s">
        <v>153</v>
      </c>
      <c r="L287" s="46"/>
      <c r="M287" s="213" t="s">
        <v>19</v>
      </c>
      <c r="N287" s="214" t="s">
        <v>40</v>
      </c>
      <c r="O287" s="86"/>
      <c r="P287" s="215">
        <f>O287*H287</f>
        <v>0</v>
      </c>
      <c r="Q287" s="215">
        <v>0.00029378800000000001</v>
      </c>
      <c r="R287" s="215">
        <f>Q287*H287</f>
        <v>0.0012779777999999999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289</v>
      </c>
      <c r="AT287" s="217" t="s">
        <v>149</v>
      </c>
      <c r="AU287" s="217" t="s">
        <v>79</v>
      </c>
      <c r="AY287" s="19" t="s">
        <v>144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77</v>
      </c>
      <c r="BK287" s="218">
        <f>ROUND(I287*H287,2)</f>
        <v>0</v>
      </c>
      <c r="BL287" s="19" t="s">
        <v>289</v>
      </c>
      <c r="BM287" s="217" t="s">
        <v>391</v>
      </c>
    </row>
    <row r="288" s="2" customFormat="1">
      <c r="A288" s="40"/>
      <c r="B288" s="41"/>
      <c r="C288" s="42"/>
      <c r="D288" s="219" t="s">
        <v>156</v>
      </c>
      <c r="E288" s="42"/>
      <c r="F288" s="220" t="s">
        <v>392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156</v>
      </c>
      <c r="AU288" s="19" t="s">
        <v>79</v>
      </c>
    </row>
    <row r="289" s="13" customFormat="1">
      <c r="A289" s="13"/>
      <c r="B289" s="224"/>
      <c r="C289" s="225"/>
      <c r="D289" s="226" t="s">
        <v>158</v>
      </c>
      <c r="E289" s="227" t="s">
        <v>19</v>
      </c>
      <c r="F289" s="228" t="s">
        <v>393</v>
      </c>
      <c r="G289" s="225"/>
      <c r="H289" s="229">
        <v>4.3499999999999996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158</v>
      </c>
      <c r="AU289" s="235" t="s">
        <v>79</v>
      </c>
      <c r="AV289" s="13" t="s">
        <v>79</v>
      </c>
      <c r="AW289" s="13" t="s">
        <v>31</v>
      </c>
      <c r="AX289" s="13" t="s">
        <v>69</v>
      </c>
      <c r="AY289" s="235" t="s">
        <v>144</v>
      </c>
    </row>
    <row r="290" s="14" customFormat="1">
      <c r="A290" s="14"/>
      <c r="B290" s="236"/>
      <c r="C290" s="237"/>
      <c r="D290" s="226" t="s">
        <v>158</v>
      </c>
      <c r="E290" s="238" t="s">
        <v>19</v>
      </c>
      <c r="F290" s="239" t="s">
        <v>160</v>
      </c>
      <c r="G290" s="237"/>
      <c r="H290" s="240">
        <v>4.3499999999999996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158</v>
      </c>
      <c r="AU290" s="246" t="s">
        <v>79</v>
      </c>
      <c r="AV290" s="14" t="s">
        <v>145</v>
      </c>
      <c r="AW290" s="14" t="s">
        <v>31</v>
      </c>
      <c r="AX290" s="14" t="s">
        <v>77</v>
      </c>
      <c r="AY290" s="246" t="s">
        <v>144</v>
      </c>
    </row>
    <row r="291" s="2" customFormat="1" ht="16.5" customHeight="1">
      <c r="A291" s="40"/>
      <c r="B291" s="41"/>
      <c r="C291" s="268" t="s">
        <v>394</v>
      </c>
      <c r="D291" s="268" t="s">
        <v>228</v>
      </c>
      <c r="E291" s="269" t="s">
        <v>395</v>
      </c>
      <c r="F291" s="270" t="s">
        <v>396</v>
      </c>
      <c r="G291" s="271" t="s">
        <v>397</v>
      </c>
      <c r="H291" s="272">
        <v>9.1349999999999998</v>
      </c>
      <c r="I291" s="273"/>
      <c r="J291" s="274">
        <f>ROUND(I291*H291,2)</f>
        <v>0</v>
      </c>
      <c r="K291" s="270" t="s">
        <v>153</v>
      </c>
      <c r="L291" s="275"/>
      <c r="M291" s="276" t="s">
        <v>19</v>
      </c>
      <c r="N291" s="277" t="s">
        <v>40</v>
      </c>
      <c r="O291" s="86"/>
      <c r="P291" s="215">
        <f>O291*H291</f>
        <v>0</v>
      </c>
      <c r="Q291" s="215">
        <v>0.00085999999999999998</v>
      </c>
      <c r="R291" s="215">
        <f>Q291*H291</f>
        <v>0.0078560999999999995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388</v>
      </c>
      <c r="AT291" s="217" t="s">
        <v>228</v>
      </c>
      <c r="AU291" s="217" t="s">
        <v>79</v>
      </c>
      <c r="AY291" s="19" t="s">
        <v>144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289</v>
      </c>
      <c r="BM291" s="217" t="s">
        <v>398</v>
      </c>
    </row>
    <row r="292" s="2" customFormat="1">
      <c r="A292" s="40"/>
      <c r="B292" s="41"/>
      <c r="C292" s="42"/>
      <c r="D292" s="219" t="s">
        <v>156</v>
      </c>
      <c r="E292" s="42"/>
      <c r="F292" s="220" t="s">
        <v>399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156</v>
      </c>
      <c r="AU292" s="19" t="s">
        <v>79</v>
      </c>
    </row>
    <row r="293" s="13" customFormat="1">
      <c r="A293" s="13"/>
      <c r="B293" s="224"/>
      <c r="C293" s="225"/>
      <c r="D293" s="226" t="s">
        <v>158</v>
      </c>
      <c r="E293" s="227" t="s">
        <v>19</v>
      </c>
      <c r="F293" s="228" t="s">
        <v>400</v>
      </c>
      <c r="G293" s="225"/>
      <c r="H293" s="229">
        <v>8.6999999999999993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158</v>
      </c>
      <c r="AU293" s="235" t="s">
        <v>79</v>
      </c>
      <c r="AV293" s="13" t="s">
        <v>79</v>
      </c>
      <c r="AW293" s="13" t="s">
        <v>31</v>
      </c>
      <c r="AX293" s="13" t="s">
        <v>69</v>
      </c>
      <c r="AY293" s="235" t="s">
        <v>144</v>
      </c>
    </row>
    <row r="294" s="14" customFormat="1">
      <c r="A294" s="14"/>
      <c r="B294" s="236"/>
      <c r="C294" s="237"/>
      <c r="D294" s="226" t="s">
        <v>158</v>
      </c>
      <c r="E294" s="238" t="s">
        <v>19</v>
      </c>
      <c r="F294" s="239" t="s">
        <v>160</v>
      </c>
      <c r="G294" s="237"/>
      <c r="H294" s="240">
        <v>8.6999999999999993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158</v>
      </c>
      <c r="AU294" s="246" t="s">
        <v>79</v>
      </c>
      <c r="AV294" s="14" t="s">
        <v>145</v>
      </c>
      <c r="AW294" s="14" t="s">
        <v>31</v>
      </c>
      <c r="AX294" s="14" t="s">
        <v>69</v>
      </c>
      <c r="AY294" s="246" t="s">
        <v>144</v>
      </c>
    </row>
    <row r="295" s="13" customFormat="1">
      <c r="A295" s="13"/>
      <c r="B295" s="224"/>
      <c r="C295" s="225"/>
      <c r="D295" s="226" t="s">
        <v>158</v>
      </c>
      <c r="E295" s="227" t="s">
        <v>19</v>
      </c>
      <c r="F295" s="228" t="s">
        <v>401</v>
      </c>
      <c r="G295" s="225"/>
      <c r="H295" s="229">
        <v>9.1349999999999998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158</v>
      </c>
      <c r="AU295" s="235" t="s">
        <v>79</v>
      </c>
      <c r="AV295" s="13" t="s">
        <v>79</v>
      </c>
      <c r="AW295" s="13" t="s">
        <v>31</v>
      </c>
      <c r="AX295" s="13" t="s">
        <v>77</v>
      </c>
      <c r="AY295" s="235" t="s">
        <v>144</v>
      </c>
    </row>
    <row r="296" s="2" customFormat="1" ht="16.5" customHeight="1">
      <c r="A296" s="40"/>
      <c r="B296" s="41"/>
      <c r="C296" s="268" t="s">
        <v>173</v>
      </c>
      <c r="D296" s="268" t="s">
        <v>228</v>
      </c>
      <c r="E296" s="269" t="s">
        <v>402</v>
      </c>
      <c r="F296" s="270" t="s">
        <v>403</v>
      </c>
      <c r="G296" s="271" t="s">
        <v>397</v>
      </c>
      <c r="H296" s="272">
        <v>3.6539999999999999</v>
      </c>
      <c r="I296" s="273"/>
      <c r="J296" s="274">
        <f>ROUND(I296*H296,2)</f>
        <v>0</v>
      </c>
      <c r="K296" s="270" t="s">
        <v>153</v>
      </c>
      <c r="L296" s="275"/>
      <c r="M296" s="276" t="s">
        <v>19</v>
      </c>
      <c r="N296" s="277" t="s">
        <v>40</v>
      </c>
      <c r="O296" s="86"/>
      <c r="P296" s="215">
        <f>O296*H296</f>
        <v>0</v>
      </c>
      <c r="Q296" s="215">
        <v>0.00117</v>
      </c>
      <c r="R296" s="215">
        <f>Q296*H296</f>
        <v>0.00427518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388</v>
      </c>
      <c r="AT296" s="217" t="s">
        <v>228</v>
      </c>
      <c r="AU296" s="217" t="s">
        <v>79</v>
      </c>
      <c r="AY296" s="19" t="s">
        <v>144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77</v>
      </c>
      <c r="BK296" s="218">
        <f>ROUND(I296*H296,2)</f>
        <v>0</v>
      </c>
      <c r="BL296" s="19" t="s">
        <v>289</v>
      </c>
      <c r="BM296" s="217" t="s">
        <v>404</v>
      </c>
    </row>
    <row r="297" s="2" customFormat="1">
      <c r="A297" s="40"/>
      <c r="B297" s="41"/>
      <c r="C297" s="42"/>
      <c r="D297" s="219" t="s">
        <v>156</v>
      </c>
      <c r="E297" s="42"/>
      <c r="F297" s="220" t="s">
        <v>405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156</v>
      </c>
      <c r="AU297" s="19" t="s">
        <v>79</v>
      </c>
    </row>
    <row r="298" s="13" customFormat="1">
      <c r="A298" s="13"/>
      <c r="B298" s="224"/>
      <c r="C298" s="225"/>
      <c r="D298" s="226" t="s">
        <v>158</v>
      </c>
      <c r="E298" s="227" t="s">
        <v>19</v>
      </c>
      <c r="F298" s="228" t="s">
        <v>406</v>
      </c>
      <c r="G298" s="225"/>
      <c r="H298" s="229">
        <v>3.48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158</v>
      </c>
      <c r="AU298" s="235" t="s">
        <v>79</v>
      </c>
      <c r="AV298" s="13" t="s">
        <v>79</v>
      </c>
      <c r="AW298" s="13" t="s">
        <v>31</v>
      </c>
      <c r="AX298" s="13" t="s">
        <v>69</v>
      </c>
      <c r="AY298" s="235" t="s">
        <v>144</v>
      </c>
    </row>
    <row r="299" s="14" customFormat="1">
      <c r="A299" s="14"/>
      <c r="B299" s="236"/>
      <c r="C299" s="237"/>
      <c r="D299" s="226" t="s">
        <v>158</v>
      </c>
      <c r="E299" s="238" t="s">
        <v>19</v>
      </c>
      <c r="F299" s="239" t="s">
        <v>160</v>
      </c>
      <c r="G299" s="237"/>
      <c r="H299" s="240">
        <v>3.48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158</v>
      </c>
      <c r="AU299" s="246" t="s">
        <v>79</v>
      </c>
      <c r="AV299" s="14" t="s">
        <v>145</v>
      </c>
      <c r="AW299" s="14" t="s">
        <v>31</v>
      </c>
      <c r="AX299" s="14" t="s">
        <v>69</v>
      </c>
      <c r="AY299" s="246" t="s">
        <v>144</v>
      </c>
    </row>
    <row r="300" s="13" customFormat="1">
      <c r="A300" s="13"/>
      <c r="B300" s="224"/>
      <c r="C300" s="225"/>
      <c r="D300" s="226" t="s">
        <v>158</v>
      </c>
      <c r="E300" s="227" t="s">
        <v>19</v>
      </c>
      <c r="F300" s="228" t="s">
        <v>407</v>
      </c>
      <c r="G300" s="225"/>
      <c r="H300" s="229">
        <v>3.6539999999999999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158</v>
      </c>
      <c r="AU300" s="235" t="s">
        <v>79</v>
      </c>
      <c r="AV300" s="13" t="s">
        <v>79</v>
      </c>
      <c r="AW300" s="13" t="s">
        <v>31</v>
      </c>
      <c r="AX300" s="13" t="s">
        <v>77</v>
      </c>
      <c r="AY300" s="235" t="s">
        <v>144</v>
      </c>
    </row>
    <row r="301" s="2" customFormat="1" ht="16.5" customHeight="1">
      <c r="A301" s="40"/>
      <c r="B301" s="41"/>
      <c r="C301" s="206" t="s">
        <v>408</v>
      </c>
      <c r="D301" s="206" t="s">
        <v>149</v>
      </c>
      <c r="E301" s="207" t="s">
        <v>409</v>
      </c>
      <c r="F301" s="208" t="s">
        <v>410</v>
      </c>
      <c r="G301" s="209" t="s">
        <v>177</v>
      </c>
      <c r="H301" s="210">
        <v>4.3499999999999996</v>
      </c>
      <c r="I301" s="211"/>
      <c r="J301" s="212">
        <f>ROUND(I301*H301,2)</f>
        <v>0</v>
      </c>
      <c r="K301" s="208" t="s">
        <v>153</v>
      </c>
      <c r="L301" s="46"/>
      <c r="M301" s="213" t="s">
        <v>19</v>
      </c>
      <c r="N301" s="214" t="s">
        <v>40</v>
      </c>
      <c r="O301" s="86"/>
      <c r="P301" s="215">
        <f>O301*H301</f>
        <v>0</v>
      </c>
      <c r="Q301" s="215">
        <v>0.00042049999999999998</v>
      </c>
      <c r="R301" s="215">
        <f>Q301*H301</f>
        <v>0.0018291749999999997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289</v>
      </c>
      <c r="AT301" s="217" t="s">
        <v>149</v>
      </c>
      <c r="AU301" s="217" t="s">
        <v>79</v>
      </c>
      <c r="AY301" s="19" t="s">
        <v>144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77</v>
      </c>
      <c r="BK301" s="218">
        <f>ROUND(I301*H301,2)</f>
        <v>0</v>
      </c>
      <c r="BL301" s="19" t="s">
        <v>289</v>
      </c>
      <c r="BM301" s="217" t="s">
        <v>411</v>
      </c>
    </row>
    <row r="302" s="2" customFormat="1">
      <c r="A302" s="40"/>
      <c r="B302" s="41"/>
      <c r="C302" s="42"/>
      <c r="D302" s="219" t="s">
        <v>156</v>
      </c>
      <c r="E302" s="42"/>
      <c r="F302" s="220" t="s">
        <v>412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156</v>
      </c>
      <c r="AU302" s="19" t="s">
        <v>79</v>
      </c>
    </row>
    <row r="303" s="13" customFormat="1">
      <c r="A303" s="13"/>
      <c r="B303" s="224"/>
      <c r="C303" s="225"/>
      <c r="D303" s="226" t="s">
        <v>158</v>
      </c>
      <c r="E303" s="227" t="s">
        <v>19</v>
      </c>
      <c r="F303" s="228" t="s">
        <v>393</v>
      </c>
      <c r="G303" s="225"/>
      <c r="H303" s="229">
        <v>4.3499999999999996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158</v>
      </c>
      <c r="AU303" s="235" t="s">
        <v>79</v>
      </c>
      <c r="AV303" s="13" t="s">
        <v>79</v>
      </c>
      <c r="AW303" s="13" t="s">
        <v>31</v>
      </c>
      <c r="AX303" s="13" t="s">
        <v>69</v>
      </c>
      <c r="AY303" s="235" t="s">
        <v>144</v>
      </c>
    </row>
    <row r="304" s="14" customFormat="1">
      <c r="A304" s="14"/>
      <c r="B304" s="236"/>
      <c r="C304" s="237"/>
      <c r="D304" s="226" t="s">
        <v>158</v>
      </c>
      <c r="E304" s="238" t="s">
        <v>19</v>
      </c>
      <c r="F304" s="239" t="s">
        <v>160</v>
      </c>
      <c r="G304" s="237"/>
      <c r="H304" s="240">
        <v>4.3499999999999996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158</v>
      </c>
      <c r="AU304" s="246" t="s">
        <v>79</v>
      </c>
      <c r="AV304" s="14" t="s">
        <v>145</v>
      </c>
      <c r="AW304" s="14" t="s">
        <v>31</v>
      </c>
      <c r="AX304" s="14" t="s">
        <v>77</v>
      </c>
      <c r="AY304" s="246" t="s">
        <v>144</v>
      </c>
    </row>
    <row r="305" s="2" customFormat="1" ht="16.5" customHeight="1">
      <c r="A305" s="40"/>
      <c r="B305" s="41"/>
      <c r="C305" s="268" t="s">
        <v>413</v>
      </c>
      <c r="D305" s="268" t="s">
        <v>228</v>
      </c>
      <c r="E305" s="269" t="s">
        <v>414</v>
      </c>
      <c r="F305" s="270" t="s">
        <v>415</v>
      </c>
      <c r="G305" s="271" t="s">
        <v>177</v>
      </c>
      <c r="H305" s="272">
        <v>4.5679999999999996</v>
      </c>
      <c r="I305" s="273"/>
      <c r="J305" s="274">
        <f>ROUND(I305*H305,2)</f>
        <v>0</v>
      </c>
      <c r="K305" s="270" t="s">
        <v>153</v>
      </c>
      <c r="L305" s="275"/>
      <c r="M305" s="276" t="s">
        <v>19</v>
      </c>
      <c r="N305" s="277" t="s">
        <v>40</v>
      </c>
      <c r="O305" s="86"/>
      <c r="P305" s="215">
        <f>O305*H305</f>
        <v>0</v>
      </c>
      <c r="Q305" s="215">
        <v>0.0092999999999999992</v>
      </c>
      <c r="R305" s="215">
        <f>Q305*H305</f>
        <v>0.04248239999999999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388</v>
      </c>
      <c r="AT305" s="217" t="s">
        <v>228</v>
      </c>
      <c r="AU305" s="217" t="s">
        <v>79</v>
      </c>
      <c r="AY305" s="19" t="s">
        <v>144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77</v>
      </c>
      <c r="BK305" s="218">
        <f>ROUND(I305*H305,2)</f>
        <v>0</v>
      </c>
      <c r="BL305" s="19" t="s">
        <v>289</v>
      </c>
      <c r="BM305" s="217" t="s">
        <v>416</v>
      </c>
    </row>
    <row r="306" s="2" customFormat="1">
      <c r="A306" s="40"/>
      <c r="B306" s="41"/>
      <c r="C306" s="42"/>
      <c r="D306" s="219" t="s">
        <v>156</v>
      </c>
      <c r="E306" s="42"/>
      <c r="F306" s="220" t="s">
        <v>417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156</v>
      </c>
      <c r="AU306" s="19" t="s">
        <v>79</v>
      </c>
    </row>
    <row r="307" s="13" customFormat="1">
      <c r="A307" s="13"/>
      <c r="B307" s="224"/>
      <c r="C307" s="225"/>
      <c r="D307" s="226" t="s">
        <v>158</v>
      </c>
      <c r="E307" s="227" t="s">
        <v>19</v>
      </c>
      <c r="F307" s="228" t="s">
        <v>418</v>
      </c>
      <c r="G307" s="225"/>
      <c r="H307" s="229">
        <v>4.5679999999999996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158</v>
      </c>
      <c r="AU307" s="235" t="s">
        <v>79</v>
      </c>
      <c r="AV307" s="13" t="s">
        <v>79</v>
      </c>
      <c r="AW307" s="13" t="s">
        <v>31</v>
      </c>
      <c r="AX307" s="13" t="s">
        <v>77</v>
      </c>
      <c r="AY307" s="235" t="s">
        <v>144</v>
      </c>
    </row>
    <row r="308" s="2" customFormat="1" ht="24.15" customHeight="1">
      <c r="A308" s="40"/>
      <c r="B308" s="41"/>
      <c r="C308" s="206" t="s">
        <v>419</v>
      </c>
      <c r="D308" s="206" t="s">
        <v>149</v>
      </c>
      <c r="E308" s="207" t="s">
        <v>420</v>
      </c>
      <c r="F308" s="208" t="s">
        <v>421</v>
      </c>
      <c r="G308" s="209" t="s">
        <v>177</v>
      </c>
      <c r="H308" s="210">
        <v>6.7000000000000002</v>
      </c>
      <c r="I308" s="211"/>
      <c r="J308" s="212">
        <f>ROUND(I308*H308,2)</f>
        <v>0</v>
      </c>
      <c r="K308" s="208" t="s">
        <v>153</v>
      </c>
      <c r="L308" s="46"/>
      <c r="M308" s="213" t="s">
        <v>19</v>
      </c>
      <c r="N308" s="214" t="s">
        <v>40</v>
      </c>
      <c r="O308" s="86"/>
      <c r="P308" s="215">
        <f>O308*H308</f>
        <v>0</v>
      </c>
      <c r="Q308" s="215">
        <v>0.012588719999999999</v>
      </c>
      <c r="R308" s="215">
        <f>Q308*H308</f>
        <v>0.084344424000000001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289</v>
      </c>
      <c r="AT308" s="217" t="s">
        <v>149</v>
      </c>
      <c r="AU308" s="217" t="s">
        <v>79</v>
      </c>
      <c r="AY308" s="19" t="s">
        <v>144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77</v>
      </c>
      <c r="BK308" s="218">
        <f>ROUND(I308*H308,2)</f>
        <v>0</v>
      </c>
      <c r="BL308" s="19" t="s">
        <v>289</v>
      </c>
      <c r="BM308" s="217" t="s">
        <v>422</v>
      </c>
    </row>
    <row r="309" s="2" customFormat="1">
      <c r="A309" s="40"/>
      <c r="B309" s="41"/>
      <c r="C309" s="42"/>
      <c r="D309" s="219" t="s">
        <v>156</v>
      </c>
      <c r="E309" s="42"/>
      <c r="F309" s="220" t="s">
        <v>423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156</v>
      </c>
      <c r="AU309" s="19" t="s">
        <v>79</v>
      </c>
    </row>
    <row r="310" s="13" customFormat="1">
      <c r="A310" s="13"/>
      <c r="B310" s="224"/>
      <c r="C310" s="225"/>
      <c r="D310" s="226" t="s">
        <v>158</v>
      </c>
      <c r="E310" s="227" t="s">
        <v>19</v>
      </c>
      <c r="F310" s="228" t="s">
        <v>268</v>
      </c>
      <c r="G310" s="225"/>
      <c r="H310" s="229">
        <v>6.7000000000000002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158</v>
      </c>
      <c r="AU310" s="235" t="s">
        <v>79</v>
      </c>
      <c r="AV310" s="13" t="s">
        <v>79</v>
      </c>
      <c r="AW310" s="13" t="s">
        <v>31</v>
      </c>
      <c r="AX310" s="13" t="s">
        <v>69</v>
      </c>
      <c r="AY310" s="235" t="s">
        <v>144</v>
      </c>
    </row>
    <row r="311" s="14" customFormat="1">
      <c r="A311" s="14"/>
      <c r="B311" s="236"/>
      <c r="C311" s="237"/>
      <c r="D311" s="226" t="s">
        <v>158</v>
      </c>
      <c r="E311" s="238" t="s">
        <v>19</v>
      </c>
      <c r="F311" s="239" t="s">
        <v>160</v>
      </c>
      <c r="G311" s="237"/>
      <c r="H311" s="240">
        <v>6.7000000000000002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158</v>
      </c>
      <c r="AU311" s="246" t="s">
        <v>79</v>
      </c>
      <c r="AV311" s="14" t="s">
        <v>145</v>
      </c>
      <c r="AW311" s="14" t="s">
        <v>31</v>
      </c>
      <c r="AX311" s="14" t="s">
        <v>77</v>
      </c>
      <c r="AY311" s="246" t="s">
        <v>144</v>
      </c>
    </row>
    <row r="312" s="2" customFormat="1" ht="37.8" customHeight="1">
      <c r="A312" s="40"/>
      <c r="B312" s="41"/>
      <c r="C312" s="206" t="s">
        <v>424</v>
      </c>
      <c r="D312" s="206" t="s">
        <v>149</v>
      </c>
      <c r="E312" s="207" t="s">
        <v>425</v>
      </c>
      <c r="F312" s="208" t="s">
        <v>426</v>
      </c>
      <c r="G312" s="209" t="s">
        <v>169</v>
      </c>
      <c r="H312" s="210">
        <v>0.14199999999999999</v>
      </c>
      <c r="I312" s="211"/>
      <c r="J312" s="212">
        <f>ROUND(I312*H312,2)</f>
        <v>0</v>
      </c>
      <c r="K312" s="208" t="s">
        <v>153</v>
      </c>
      <c r="L312" s="46"/>
      <c r="M312" s="213" t="s">
        <v>19</v>
      </c>
      <c r="N312" s="214" t="s">
        <v>40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289</v>
      </c>
      <c r="AT312" s="217" t="s">
        <v>149</v>
      </c>
      <c r="AU312" s="217" t="s">
        <v>79</v>
      </c>
      <c r="AY312" s="19" t="s">
        <v>144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289</v>
      </c>
      <c r="BM312" s="217" t="s">
        <v>427</v>
      </c>
    </row>
    <row r="313" s="2" customFormat="1">
      <c r="A313" s="40"/>
      <c r="B313" s="41"/>
      <c r="C313" s="42"/>
      <c r="D313" s="219" t="s">
        <v>156</v>
      </c>
      <c r="E313" s="42"/>
      <c r="F313" s="220" t="s">
        <v>428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156</v>
      </c>
      <c r="AU313" s="19" t="s">
        <v>79</v>
      </c>
    </row>
    <row r="314" s="2" customFormat="1" ht="33" customHeight="1">
      <c r="A314" s="40"/>
      <c r="B314" s="41"/>
      <c r="C314" s="206" t="s">
        <v>429</v>
      </c>
      <c r="D314" s="206" t="s">
        <v>149</v>
      </c>
      <c r="E314" s="207" t="s">
        <v>430</v>
      </c>
      <c r="F314" s="208" t="s">
        <v>431</v>
      </c>
      <c r="G314" s="209" t="s">
        <v>169</v>
      </c>
      <c r="H314" s="210">
        <v>0.14199999999999999</v>
      </c>
      <c r="I314" s="211"/>
      <c r="J314" s="212">
        <f>ROUND(I314*H314,2)</f>
        <v>0</v>
      </c>
      <c r="K314" s="208" t="s">
        <v>153</v>
      </c>
      <c r="L314" s="46"/>
      <c r="M314" s="213" t="s">
        <v>19</v>
      </c>
      <c r="N314" s="214" t="s">
        <v>40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289</v>
      </c>
      <c r="AT314" s="217" t="s">
        <v>149</v>
      </c>
      <c r="AU314" s="217" t="s">
        <v>79</v>
      </c>
      <c r="AY314" s="19" t="s">
        <v>144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77</v>
      </c>
      <c r="BK314" s="218">
        <f>ROUND(I314*H314,2)</f>
        <v>0</v>
      </c>
      <c r="BL314" s="19" t="s">
        <v>289</v>
      </c>
      <c r="BM314" s="217" t="s">
        <v>432</v>
      </c>
    </row>
    <row r="315" s="2" customFormat="1">
      <c r="A315" s="40"/>
      <c r="B315" s="41"/>
      <c r="C315" s="42"/>
      <c r="D315" s="219" t="s">
        <v>156</v>
      </c>
      <c r="E315" s="42"/>
      <c r="F315" s="220" t="s">
        <v>433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156</v>
      </c>
      <c r="AU315" s="19" t="s">
        <v>79</v>
      </c>
    </row>
    <row r="316" s="12" customFormat="1" ht="22.8" customHeight="1">
      <c r="A316" s="12"/>
      <c r="B316" s="190"/>
      <c r="C316" s="191"/>
      <c r="D316" s="192" t="s">
        <v>68</v>
      </c>
      <c r="E316" s="204" t="s">
        <v>434</v>
      </c>
      <c r="F316" s="204" t="s">
        <v>435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SUM(P317:P349)</f>
        <v>0</v>
      </c>
      <c r="Q316" s="198"/>
      <c r="R316" s="199">
        <f>SUM(R317:R349)</f>
        <v>0.054800000000000001</v>
      </c>
      <c r="S316" s="198"/>
      <c r="T316" s="200">
        <f>SUM(T317:T349)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79</v>
      </c>
      <c r="AT316" s="202" t="s">
        <v>68</v>
      </c>
      <c r="AU316" s="202" t="s">
        <v>77</v>
      </c>
      <c r="AY316" s="201" t="s">
        <v>144</v>
      </c>
      <c r="BK316" s="203">
        <f>SUM(BK317:BK349)</f>
        <v>0</v>
      </c>
    </row>
    <row r="317" s="2" customFormat="1" ht="24.15" customHeight="1">
      <c r="A317" s="40"/>
      <c r="B317" s="41"/>
      <c r="C317" s="206" t="s">
        <v>436</v>
      </c>
      <c r="D317" s="206" t="s">
        <v>149</v>
      </c>
      <c r="E317" s="207" t="s">
        <v>437</v>
      </c>
      <c r="F317" s="208" t="s">
        <v>438</v>
      </c>
      <c r="G317" s="209" t="s">
        <v>221</v>
      </c>
      <c r="H317" s="210">
        <v>1</v>
      </c>
      <c r="I317" s="211"/>
      <c r="J317" s="212">
        <f>ROUND(I317*H317,2)</f>
        <v>0</v>
      </c>
      <c r="K317" s="208" t="s">
        <v>153</v>
      </c>
      <c r="L317" s="46"/>
      <c r="M317" s="213" t="s">
        <v>19</v>
      </c>
      <c r="N317" s="214" t="s">
        <v>40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289</v>
      </c>
      <c r="AT317" s="217" t="s">
        <v>149</v>
      </c>
      <c r="AU317" s="217" t="s">
        <v>79</v>
      </c>
      <c r="AY317" s="19" t="s">
        <v>144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77</v>
      </c>
      <c r="BK317" s="218">
        <f>ROUND(I317*H317,2)</f>
        <v>0</v>
      </c>
      <c r="BL317" s="19" t="s">
        <v>289</v>
      </c>
      <c r="BM317" s="217" t="s">
        <v>439</v>
      </c>
    </row>
    <row r="318" s="2" customFormat="1">
      <c r="A318" s="40"/>
      <c r="B318" s="41"/>
      <c r="C318" s="42"/>
      <c r="D318" s="219" t="s">
        <v>156</v>
      </c>
      <c r="E318" s="42"/>
      <c r="F318" s="220" t="s">
        <v>440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156</v>
      </c>
      <c r="AU318" s="19" t="s">
        <v>79</v>
      </c>
    </row>
    <row r="319" s="13" customFormat="1">
      <c r="A319" s="13"/>
      <c r="B319" s="224"/>
      <c r="C319" s="225"/>
      <c r="D319" s="226" t="s">
        <v>158</v>
      </c>
      <c r="E319" s="227" t="s">
        <v>19</v>
      </c>
      <c r="F319" s="228" t="s">
        <v>224</v>
      </c>
      <c r="G319" s="225"/>
      <c r="H319" s="229">
        <v>1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158</v>
      </c>
      <c r="AU319" s="235" t="s">
        <v>79</v>
      </c>
      <c r="AV319" s="13" t="s">
        <v>79</v>
      </c>
      <c r="AW319" s="13" t="s">
        <v>31</v>
      </c>
      <c r="AX319" s="13" t="s">
        <v>69</v>
      </c>
      <c r="AY319" s="235" t="s">
        <v>144</v>
      </c>
    </row>
    <row r="320" s="14" customFormat="1">
      <c r="A320" s="14"/>
      <c r="B320" s="236"/>
      <c r="C320" s="237"/>
      <c r="D320" s="226" t="s">
        <v>158</v>
      </c>
      <c r="E320" s="238" t="s">
        <v>19</v>
      </c>
      <c r="F320" s="239" t="s">
        <v>160</v>
      </c>
      <c r="G320" s="237"/>
      <c r="H320" s="240">
        <v>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158</v>
      </c>
      <c r="AU320" s="246" t="s">
        <v>79</v>
      </c>
      <c r="AV320" s="14" t="s">
        <v>145</v>
      </c>
      <c r="AW320" s="14" t="s">
        <v>31</v>
      </c>
      <c r="AX320" s="14" t="s">
        <v>77</v>
      </c>
      <c r="AY320" s="246" t="s">
        <v>144</v>
      </c>
    </row>
    <row r="321" s="2" customFormat="1" ht="16.5" customHeight="1">
      <c r="A321" s="40"/>
      <c r="B321" s="41"/>
      <c r="C321" s="268" t="s">
        <v>441</v>
      </c>
      <c r="D321" s="268" t="s">
        <v>228</v>
      </c>
      <c r="E321" s="269" t="s">
        <v>442</v>
      </c>
      <c r="F321" s="270" t="s">
        <v>443</v>
      </c>
      <c r="G321" s="271" t="s">
        <v>221</v>
      </c>
      <c r="H321" s="272">
        <v>1</v>
      </c>
      <c r="I321" s="273"/>
      <c r="J321" s="274">
        <f>ROUND(I321*H321,2)</f>
        <v>0</v>
      </c>
      <c r="K321" s="270" t="s">
        <v>19</v>
      </c>
      <c r="L321" s="275"/>
      <c r="M321" s="276" t="s">
        <v>19</v>
      </c>
      <c r="N321" s="277" t="s">
        <v>40</v>
      </c>
      <c r="O321" s="86"/>
      <c r="P321" s="215">
        <f>O321*H321</f>
        <v>0</v>
      </c>
      <c r="Q321" s="215">
        <v>0.016</v>
      </c>
      <c r="R321" s="215">
        <f>Q321*H321</f>
        <v>0.016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388</v>
      </c>
      <c r="AT321" s="217" t="s">
        <v>228</v>
      </c>
      <c r="AU321" s="217" t="s">
        <v>79</v>
      </c>
      <c r="AY321" s="19" t="s">
        <v>144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77</v>
      </c>
      <c r="BK321" s="218">
        <f>ROUND(I321*H321,2)</f>
        <v>0</v>
      </c>
      <c r="BL321" s="19" t="s">
        <v>289</v>
      </c>
      <c r="BM321" s="217" t="s">
        <v>444</v>
      </c>
    </row>
    <row r="322" s="13" customFormat="1">
      <c r="A322" s="13"/>
      <c r="B322" s="224"/>
      <c r="C322" s="225"/>
      <c r="D322" s="226" t="s">
        <v>158</v>
      </c>
      <c r="E322" s="227" t="s">
        <v>19</v>
      </c>
      <c r="F322" s="228" t="s">
        <v>224</v>
      </c>
      <c r="G322" s="225"/>
      <c r="H322" s="229">
        <v>1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158</v>
      </c>
      <c r="AU322" s="235" t="s">
        <v>79</v>
      </c>
      <c r="AV322" s="13" t="s">
        <v>79</v>
      </c>
      <c r="AW322" s="13" t="s">
        <v>31</v>
      </c>
      <c r="AX322" s="13" t="s">
        <v>69</v>
      </c>
      <c r="AY322" s="235" t="s">
        <v>144</v>
      </c>
    </row>
    <row r="323" s="14" customFormat="1">
      <c r="A323" s="14"/>
      <c r="B323" s="236"/>
      <c r="C323" s="237"/>
      <c r="D323" s="226" t="s">
        <v>158</v>
      </c>
      <c r="E323" s="238" t="s">
        <v>19</v>
      </c>
      <c r="F323" s="239" t="s">
        <v>160</v>
      </c>
      <c r="G323" s="237"/>
      <c r="H323" s="240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158</v>
      </c>
      <c r="AU323" s="246" t="s">
        <v>79</v>
      </c>
      <c r="AV323" s="14" t="s">
        <v>145</v>
      </c>
      <c r="AW323" s="14" t="s">
        <v>31</v>
      </c>
      <c r="AX323" s="14" t="s">
        <v>77</v>
      </c>
      <c r="AY323" s="246" t="s">
        <v>144</v>
      </c>
    </row>
    <row r="324" s="2" customFormat="1" ht="24.15" customHeight="1">
      <c r="A324" s="40"/>
      <c r="B324" s="41"/>
      <c r="C324" s="206" t="s">
        <v>445</v>
      </c>
      <c r="D324" s="206" t="s">
        <v>149</v>
      </c>
      <c r="E324" s="207" t="s">
        <v>446</v>
      </c>
      <c r="F324" s="208" t="s">
        <v>447</v>
      </c>
      <c r="G324" s="209" t="s">
        <v>221</v>
      </c>
      <c r="H324" s="210">
        <v>2</v>
      </c>
      <c r="I324" s="211"/>
      <c r="J324" s="212">
        <f>ROUND(I324*H324,2)</f>
        <v>0</v>
      </c>
      <c r="K324" s="208" t="s">
        <v>153</v>
      </c>
      <c r="L324" s="46"/>
      <c r="M324" s="213" t="s">
        <v>19</v>
      </c>
      <c r="N324" s="214" t="s">
        <v>40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289</v>
      </c>
      <c r="AT324" s="217" t="s">
        <v>149</v>
      </c>
      <c r="AU324" s="217" t="s">
        <v>79</v>
      </c>
      <c r="AY324" s="19" t="s">
        <v>144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77</v>
      </c>
      <c r="BK324" s="218">
        <f>ROUND(I324*H324,2)</f>
        <v>0</v>
      </c>
      <c r="BL324" s="19" t="s">
        <v>289</v>
      </c>
      <c r="BM324" s="217" t="s">
        <v>448</v>
      </c>
    </row>
    <row r="325" s="2" customFormat="1">
      <c r="A325" s="40"/>
      <c r="B325" s="41"/>
      <c r="C325" s="42"/>
      <c r="D325" s="219" t="s">
        <v>156</v>
      </c>
      <c r="E325" s="42"/>
      <c r="F325" s="220" t="s">
        <v>449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156</v>
      </c>
      <c r="AU325" s="19" t="s">
        <v>79</v>
      </c>
    </row>
    <row r="326" s="13" customFormat="1">
      <c r="A326" s="13"/>
      <c r="B326" s="224"/>
      <c r="C326" s="225"/>
      <c r="D326" s="226" t="s">
        <v>158</v>
      </c>
      <c r="E326" s="227" t="s">
        <v>19</v>
      </c>
      <c r="F326" s="228" t="s">
        <v>225</v>
      </c>
      <c r="G326" s="225"/>
      <c r="H326" s="229">
        <v>1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158</v>
      </c>
      <c r="AU326" s="235" t="s">
        <v>79</v>
      </c>
      <c r="AV326" s="13" t="s">
        <v>79</v>
      </c>
      <c r="AW326" s="13" t="s">
        <v>31</v>
      </c>
      <c r="AX326" s="13" t="s">
        <v>69</v>
      </c>
      <c r="AY326" s="235" t="s">
        <v>144</v>
      </c>
    </row>
    <row r="327" s="14" customFormat="1">
      <c r="A327" s="14"/>
      <c r="B327" s="236"/>
      <c r="C327" s="237"/>
      <c r="D327" s="226" t="s">
        <v>158</v>
      </c>
      <c r="E327" s="238" t="s">
        <v>19</v>
      </c>
      <c r="F327" s="239" t="s">
        <v>160</v>
      </c>
      <c r="G327" s="237"/>
      <c r="H327" s="240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158</v>
      </c>
      <c r="AU327" s="246" t="s">
        <v>79</v>
      </c>
      <c r="AV327" s="14" t="s">
        <v>145</v>
      </c>
      <c r="AW327" s="14" t="s">
        <v>31</v>
      </c>
      <c r="AX327" s="14" t="s">
        <v>69</v>
      </c>
      <c r="AY327" s="246" t="s">
        <v>144</v>
      </c>
    </row>
    <row r="328" s="13" customFormat="1">
      <c r="A328" s="13"/>
      <c r="B328" s="224"/>
      <c r="C328" s="225"/>
      <c r="D328" s="226" t="s">
        <v>158</v>
      </c>
      <c r="E328" s="227" t="s">
        <v>19</v>
      </c>
      <c r="F328" s="228" t="s">
        <v>226</v>
      </c>
      <c r="G328" s="225"/>
      <c r="H328" s="229">
        <v>1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158</v>
      </c>
      <c r="AU328" s="235" t="s">
        <v>79</v>
      </c>
      <c r="AV328" s="13" t="s">
        <v>79</v>
      </c>
      <c r="AW328" s="13" t="s">
        <v>31</v>
      </c>
      <c r="AX328" s="13" t="s">
        <v>69</v>
      </c>
      <c r="AY328" s="235" t="s">
        <v>144</v>
      </c>
    </row>
    <row r="329" s="14" customFormat="1">
      <c r="A329" s="14"/>
      <c r="B329" s="236"/>
      <c r="C329" s="237"/>
      <c r="D329" s="226" t="s">
        <v>158</v>
      </c>
      <c r="E329" s="238" t="s">
        <v>19</v>
      </c>
      <c r="F329" s="239" t="s">
        <v>160</v>
      </c>
      <c r="G329" s="237"/>
      <c r="H329" s="240">
        <v>1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158</v>
      </c>
      <c r="AU329" s="246" t="s">
        <v>79</v>
      </c>
      <c r="AV329" s="14" t="s">
        <v>145</v>
      </c>
      <c r="AW329" s="14" t="s">
        <v>31</v>
      </c>
      <c r="AX329" s="14" t="s">
        <v>69</v>
      </c>
      <c r="AY329" s="246" t="s">
        <v>144</v>
      </c>
    </row>
    <row r="330" s="15" customFormat="1">
      <c r="A330" s="15"/>
      <c r="B330" s="247"/>
      <c r="C330" s="248"/>
      <c r="D330" s="226" t="s">
        <v>158</v>
      </c>
      <c r="E330" s="249" t="s">
        <v>19</v>
      </c>
      <c r="F330" s="250" t="s">
        <v>166</v>
      </c>
      <c r="G330" s="248"/>
      <c r="H330" s="251">
        <v>2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7" t="s">
        <v>158</v>
      </c>
      <c r="AU330" s="257" t="s">
        <v>79</v>
      </c>
      <c r="AV330" s="15" t="s">
        <v>154</v>
      </c>
      <c r="AW330" s="15" t="s">
        <v>31</v>
      </c>
      <c r="AX330" s="15" t="s">
        <v>77</v>
      </c>
      <c r="AY330" s="257" t="s">
        <v>144</v>
      </c>
    </row>
    <row r="331" s="2" customFormat="1" ht="16.5" customHeight="1">
      <c r="A331" s="40"/>
      <c r="B331" s="41"/>
      <c r="C331" s="268" t="s">
        <v>450</v>
      </c>
      <c r="D331" s="268" t="s">
        <v>228</v>
      </c>
      <c r="E331" s="269" t="s">
        <v>451</v>
      </c>
      <c r="F331" s="270" t="s">
        <v>452</v>
      </c>
      <c r="G331" s="271" t="s">
        <v>221</v>
      </c>
      <c r="H331" s="272">
        <v>1</v>
      </c>
      <c r="I331" s="273"/>
      <c r="J331" s="274">
        <f>ROUND(I331*H331,2)</f>
        <v>0</v>
      </c>
      <c r="K331" s="270" t="s">
        <v>19</v>
      </c>
      <c r="L331" s="275"/>
      <c r="M331" s="276" t="s">
        <v>19</v>
      </c>
      <c r="N331" s="277" t="s">
        <v>40</v>
      </c>
      <c r="O331" s="86"/>
      <c r="P331" s="215">
        <f>O331*H331</f>
        <v>0</v>
      </c>
      <c r="Q331" s="215">
        <v>0.017000000000000001</v>
      </c>
      <c r="R331" s="215">
        <f>Q331*H331</f>
        <v>0.017000000000000001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388</v>
      </c>
      <c r="AT331" s="217" t="s">
        <v>228</v>
      </c>
      <c r="AU331" s="217" t="s">
        <v>79</v>
      </c>
      <c r="AY331" s="19" t="s">
        <v>144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289</v>
      </c>
      <c r="BM331" s="217" t="s">
        <v>453</v>
      </c>
    </row>
    <row r="332" s="13" customFormat="1">
      <c r="A332" s="13"/>
      <c r="B332" s="224"/>
      <c r="C332" s="225"/>
      <c r="D332" s="226" t="s">
        <v>158</v>
      </c>
      <c r="E332" s="227" t="s">
        <v>19</v>
      </c>
      <c r="F332" s="228" t="s">
        <v>225</v>
      </c>
      <c r="G332" s="225"/>
      <c r="H332" s="229">
        <v>1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158</v>
      </c>
      <c r="AU332" s="235" t="s">
        <v>79</v>
      </c>
      <c r="AV332" s="13" t="s">
        <v>79</v>
      </c>
      <c r="AW332" s="13" t="s">
        <v>31</v>
      </c>
      <c r="AX332" s="13" t="s">
        <v>69</v>
      </c>
      <c r="AY332" s="235" t="s">
        <v>144</v>
      </c>
    </row>
    <row r="333" s="14" customFormat="1">
      <c r="A333" s="14"/>
      <c r="B333" s="236"/>
      <c r="C333" s="237"/>
      <c r="D333" s="226" t="s">
        <v>158</v>
      </c>
      <c r="E333" s="238" t="s">
        <v>19</v>
      </c>
      <c r="F333" s="239" t="s">
        <v>160</v>
      </c>
      <c r="G333" s="237"/>
      <c r="H333" s="240">
        <v>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158</v>
      </c>
      <c r="AU333" s="246" t="s">
        <v>79</v>
      </c>
      <c r="AV333" s="14" t="s">
        <v>145</v>
      </c>
      <c r="AW333" s="14" t="s">
        <v>31</v>
      </c>
      <c r="AX333" s="14" t="s">
        <v>77</v>
      </c>
      <c r="AY333" s="246" t="s">
        <v>144</v>
      </c>
    </row>
    <row r="334" s="2" customFormat="1" ht="16.5" customHeight="1">
      <c r="A334" s="40"/>
      <c r="B334" s="41"/>
      <c r="C334" s="268" t="s">
        <v>454</v>
      </c>
      <c r="D334" s="268" t="s">
        <v>228</v>
      </c>
      <c r="E334" s="269" t="s">
        <v>455</v>
      </c>
      <c r="F334" s="270" t="s">
        <v>452</v>
      </c>
      <c r="G334" s="271" t="s">
        <v>221</v>
      </c>
      <c r="H334" s="272">
        <v>1</v>
      </c>
      <c r="I334" s="273"/>
      <c r="J334" s="274">
        <f>ROUND(I334*H334,2)</f>
        <v>0</v>
      </c>
      <c r="K334" s="270" t="s">
        <v>19</v>
      </c>
      <c r="L334" s="275"/>
      <c r="M334" s="276" t="s">
        <v>19</v>
      </c>
      <c r="N334" s="277" t="s">
        <v>40</v>
      </c>
      <c r="O334" s="86"/>
      <c r="P334" s="215">
        <f>O334*H334</f>
        <v>0</v>
      </c>
      <c r="Q334" s="215">
        <v>0.017000000000000001</v>
      </c>
      <c r="R334" s="215">
        <f>Q334*H334</f>
        <v>0.017000000000000001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388</v>
      </c>
      <c r="AT334" s="217" t="s">
        <v>228</v>
      </c>
      <c r="AU334" s="217" t="s">
        <v>79</v>
      </c>
      <c r="AY334" s="19" t="s">
        <v>144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77</v>
      </c>
      <c r="BK334" s="218">
        <f>ROUND(I334*H334,2)</f>
        <v>0</v>
      </c>
      <c r="BL334" s="19" t="s">
        <v>289</v>
      </c>
      <c r="BM334" s="217" t="s">
        <v>456</v>
      </c>
    </row>
    <row r="335" s="13" customFormat="1">
      <c r="A335" s="13"/>
      <c r="B335" s="224"/>
      <c r="C335" s="225"/>
      <c r="D335" s="226" t="s">
        <v>158</v>
      </c>
      <c r="E335" s="227" t="s">
        <v>19</v>
      </c>
      <c r="F335" s="228" t="s">
        <v>226</v>
      </c>
      <c r="G335" s="225"/>
      <c r="H335" s="229">
        <v>1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158</v>
      </c>
      <c r="AU335" s="235" t="s">
        <v>79</v>
      </c>
      <c r="AV335" s="13" t="s">
        <v>79</v>
      </c>
      <c r="AW335" s="13" t="s">
        <v>31</v>
      </c>
      <c r="AX335" s="13" t="s">
        <v>69</v>
      </c>
      <c r="AY335" s="235" t="s">
        <v>144</v>
      </c>
    </row>
    <row r="336" s="14" customFormat="1">
      <c r="A336" s="14"/>
      <c r="B336" s="236"/>
      <c r="C336" s="237"/>
      <c r="D336" s="226" t="s">
        <v>158</v>
      </c>
      <c r="E336" s="238" t="s">
        <v>19</v>
      </c>
      <c r="F336" s="239" t="s">
        <v>160</v>
      </c>
      <c r="G336" s="237"/>
      <c r="H336" s="240">
        <v>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158</v>
      </c>
      <c r="AU336" s="246" t="s">
        <v>79</v>
      </c>
      <c r="AV336" s="14" t="s">
        <v>145</v>
      </c>
      <c r="AW336" s="14" t="s">
        <v>31</v>
      </c>
      <c r="AX336" s="14" t="s">
        <v>77</v>
      </c>
      <c r="AY336" s="246" t="s">
        <v>144</v>
      </c>
    </row>
    <row r="337" s="2" customFormat="1" ht="16.5" customHeight="1">
      <c r="A337" s="40"/>
      <c r="B337" s="41"/>
      <c r="C337" s="206" t="s">
        <v>457</v>
      </c>
      <c r="D337" s="206" t="s">
        <v>149</v>
      </c>
      <c r="E337" s="207" t="s">
        <v>458</v>
      </c>
      <c r="F337" s="208" t="s">
        <v>459</v>
      </c>
      <c r="G337" s="209" t="s">
        <v>221</v>
      </c>
      <c r="H337" s="210">
        <v>2</v>
      </c>
      <c r="I337" s="211"/>
      <c r="J337" s="212">
        <f>ROUND(I337*H337,2)</f>
        <v>0</v>
      </c>
      <c r="K337" s="208" t="s">
        <v>153</v>
      </c>
      <c r="L337" s="46"/>
      <c r="M337" s="213" t="s">
        <v>19</v>
      </c>
      <c r="N337" s="214" t="s">
        <v>40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289</v>
      </c>
      <c r="AT337" s="217" t="s">
        <v>149</v>
      </c>
      <c r="AU337" s="217" t="s">
        <v>79</v>
      </c>
      <c r="AY337" s="19" t="s">
        <v>144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77</v>
      </c>
      <c r="BK337" s="218">
        <f>ROUND(I337*H337,2)</f>
        <v>0</v>
      </c>
      <c r="BL337" s="19" t="s">
        <v>289</v>
      </c>
      <c r="BM337" s="217" t="s">
        <v>460</v>
      </c>
    </row>
    <row r="338" s="2" customFormat="1">
      <c r="A338" s="40"/>
      <c r="B338" s="41"/>
      <c r="C338" s="42"/>
      <c r="D338" s="219" t="s">
        <v>156</v>
      </c>
      <c r="E338" s="42"/>
      <c r="F338" s="220" t="s">
        <v>461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156</v>
      </c>
      <c r="AU338" s="19" t="s">
        <v>79</v>
      </c>
    </row>
    <row r="339" s="13" customFormat="1">
      <c r="A339" s="13"/>
      <c r="B339" s="224"/>
      <c r="C339" s="225"/>
      <c r="D339" s="226" t="s">
        <v>158</v>
      </c>
      <c r="E339" s="227" t="s">
        <v>19</v>
      </c>
      <c r="F339" s="228" t="s">
        <v>225</v>
      </c>
      <c r="G339" s="225"/>
      <c r="H339" s="229">
        <v>1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158</v>
      </c>
      <c r="AU339" s="235" t="s">
        <v>79</v>
      </c>
      <c r="AV339" s="13" t="s">
        <v>79</v>
      </c>
      <c r="AW339" s="13" t="s">
        <v>31</v>
      </c>
      <c r="AX339" s="13" t="s">
        <v>69</v>
      </c>
      <c r="AY339" s="235" t="s">
        <v>144</v>
      </c>
    </row>
    <row r="340" s="14" customFormat="1">
      <c r="A340" s="14"/>
      <c r="B340" s="236"/>
      <c r="C340" s="237"/>
      <c r="D340" s="226" t="s">
        <v>158</v>
      </c>
      <c r="E340" s="238" t="s">
        <v>19</v>
      </c>
      <c r="F340" s="239" t="s">
        <v>160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158</v>
      </c>
      <c r="AU340" s="246" t="s">
        <v>79</v>
      </c>
      <c r="AV340" s="14" t="s">
        <v>145</v>
      </c>
      <c r="AW340" s="14" t="s">
        <v>31</v>
      </c>
      <c r="AX340" s="14" t="s">
        <v>69</v>
      </c>
      <c r="AY340" s="246" t="s">
        <v>144</v>
      </c>
    </row>
    <row r="341" s="13" customFormat="1">
      <c r="A341" s="13"/>
      <c r="B341" s="224"/>
      <c r="C341" s="225"/>
      <c r="D341" s="226" t="s">
        <v>158</v>
      </c>
      <c r="E341" s="227" t="s">
        <v>19</v>
      </c>
      <c r="F341" s="228" t="s">
        <v>226</v>
      </c>
      <c r="G341" s="225"/>
      <c r="H341" s="229">
        <v>1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158</v>
      </c>
      <c r="AU341" s="235" t="s">
        <v>79</v>
      </c>
      <c r="AV341" s="13" t="s">
        <v>79</v>
      </c>
      <c r="AW341" s="13" t="s">
        <v>31</v>
      </c>
      <c r="AX341" s="13" t="s">
        <v>69</v>
      </c>
      <c r="AY341" s="235" t="s">
        <v>144</v>
      </c>
    </row>
    <row r="342" s="14" customFormat="1">
      <c r="A342" s="14"/>
      <c r="B342" s="236"/>
      <c r="C342" s="237"/>
      <c r="D342" s="226" t="s">
        <v>158</v>
      </c>
      <c r="E342" s="238" t="s">
        <v>19</v>
      </c>
      <c r="F342" s="239" t="s">
        <v>160</v>
      </c>
      <c r="G342" s="237"/>
      <c r="H342" s="240">
        <v>1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158</v>
      </c>
      <c r="AU342" s="246" t="s">
        <v>79</v>
      </c>
      <c r="AV342" s="14" t="s">
        <v>145</v>
      </c>
      <c r="AW342" s="14" t="s">
        <v>31</v>
      </c>
      <c r="AX342" s="14" t="s">
        <v>69</v>
      </c>
      <c r="AY342" s="246" t="s">
        <v>144</v>
      </c>
    </row>
    <row r="343" s="15" customFormat="1">
      <c r="A343" s="15"/>
      <c r="B343" s="247"/>
      <c r="C343" s="248"/>
      <c r="D343" s="226" t="s">
        <v>158</v>
      </c>
      <c r="E343" s="249" t="s">
        <v>19</v>
      </c>
      <c r="F343" s="250" t="s">
        <v>166</v>
      </c>
      <c r="G343" s="248"/>
      <c r="H343" s="251">
        <v>2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158</v>
      </c>
      <c r="AU343" s="257" t="s">
        <v>79</v>
      </c>
      <c r="AV343" s="15" t="s">
        <v>154</v>
      </c>
      <c r="AW343" s="15" t="s">
        <v>31</v>
      </c>
      <c r="AX343" s="15" t="s">
        <v>77</v>
      </c>
      <c r="AY343" s="257" t="s">
        <v>144</v>
      </c>
    </row>
    <row r="344" s="2" customFormat="1" ht="16.5" customHeight="1">
      <c r="A344" s="40"/>
      <c r="B344" s="41"/>
      <c r="C344" s="268" t="s">
        <v>462</v>
      </c>
      <c r="D344" s="268" t="s">
        <v>228</v>
      </c>
      <c r="E344" s="269" t="s">
        <v>463</v>
      </c>
      <c r="F344" s="270" t="s">
        <v>464</v>
      </c>
      <c r="G344" s="271" t="s">
        <v>221</v>
      </c>
      <c r="H344" s="272">
        <v>2</v>
      </c>
      <c r="I344" s="273"/>
      <c r="J344" s="274">
        <f>ROUND(I344*H344,2)</f>
        <v>0</v>
      </c>
      <c r="K344" s="270" t="s">
        <v>153</v>
      </c>
      <c r="L344" s="275"/>
      <c r="M344" s="276" t="s">
        <v>19</v>
      </c>
      <c r="N344" s="277" t="s">
        <v>40</v>
      </c>
      <c r="O344" s="86"/>
      <c r="P344" s="215">
        <f>O344*H344</f>
        <v>0</v>
      </c>
      <c r="Q344" s="215">
        <v>0.0023999999999999998</v>
      </c>
      <c r="R344" s="215">
        <f>Q344*H344</f>
        <v>0.0047999999999999996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388</v>
      </c>
      <c r="AT344" s="217" t="s">
        <v>228</v>
      </c>
      <c r="AU344" s="217" t="s">
        <v>79</v>
      </c>
      <c r="AY344" s="19" t="s">
        <v>144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77</v>
      </c>
      <c r="BK344" s="218">
        <f>ROUND(I344*H344,2)</f>
        <v>0</v>
      </c>
      <c r="BL344" s="19" t="s">
        <v>289</v>
      </c>
      <c r="BM344" s="217" t="s">
        <v>465</v>
      </c>
    </row>
    <row r="345" s="2" customFormat="1">
      <c r="A345" s="40"/>
      <c r="B345" s="41"/>
      <c r="C345" s="42"/>
      <c r="D345" s="219" t="s">
        <v>156</v>
      </c>
      <c r="E345" s="42"/>
      <c r="F345" s="220" t="s">
        <v>466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156</v>
      </c>
      <c r="AU345" s="19" t="s">
        <v>79</v>
      </c>
    </row>
    <row r="346" s="2" customFormat="1" ht="24.15" customHeight="1">
      <c r="A346" s="40"/>
      <c r="B346" s="41"/>
      <c r="C346" s="206" t="s">
        <v>467</v>
      </c>
      <c r="D346" s="206" t="s">
        <v>149</v>
      </c>
      <c r="E346" s="207" t="s">
        <v>468</v>
      </c>
      <c r="F346" s="208" t="s">
        <v>469</v>
      </c>
      <c r="G346" s="209" t="s">
        <v>169</v>
      </c>
      <c r="H346" s="210">
        <v>0.055</v>
      </c>
      <c r="I346" s="211"/>
      <c r="J346" s="212">
        <f>ROUND(I346*H346,2)</f>
        <v>0</v>
      </c>
      <c r="K346" s="208" t="s">
        <v>153</v>
      </c>
      <c r="L346" s="46"/>
      <c r="M346" s="213" t="s">
        <v>19</v>
      </c>
      <c r="N346" s="214" t="s">
        <v>40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289</v>
      </c>
      <c r="AT346" s="217" t="s">
        <v>149</v>
      </c>
      <c r="AU346" s="217" t="s">
        <v>79</v>
      </c>
      <c r="AY346" s="19" t="s">
        <v>144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77</v>
      </c>
      <c r="BK346" s="218">
        <f>ROUND(I346*H346,2)</f>
        <v>0</v>
      </c>
      <c r="BL346" s="19" t="s">
        <v>289</v>
      </c>
      <c r="BM346" s="217" t="s">
        <v>470</v>
      </c>
    </row>
    <row r="347" s="2" customFormat="1">
      <c r="A347" s="40"/>
      <c r="B347" s="41"/>
      <c r="C347" s="42"/>
      <c r="D347" s="219" t="s">
        <v>156</v>
      </c>
      <c r="E347" s="42"/>
      <c r="F347" s="220" t="s">
        <v>471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156</v>
      </c>
      <c r="AU347" s="19" t="s">
        <v>79</v>
      </c>
    </row>
    <row r="348" s="2" customFormat="1" ht="24.15" customHeight="1">
      <c r="A348" s="40"/>
      <c r="B348" s="41"/>
      <c r="C348" s="206" t="s">
        <v>472</v>
      </c>
      <c r="D348" s="206" t="s">
        <v>149</v>
      </c>
      <c r="E348" s="207" t="s">
        <v>473</v>
      </c>
      <c r="F348" s="208" t="s">
        <v>474</v>
      </c>
      <c r="G348" s="209" t="s">
        <v>169</v>
      </c>
      <c r="H348" s="210">
        <v>0.055</v>
      </c>
      <c r="I348" s="211"/>
      <c r="J348" s="212">
        <f>ROUND(I348*H348,2)</f>
        <v>0</v>
      </c>
      <c r="K348" s="208" t="s">
        <v>153</v>
      </c>
      <c r="L348" s="46"/>
      <c r="M348" s="213" t="s">
        <v>19</v>
      </c>
      <c r="N348" s="214" t="s">
        <v>40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289</v>
      </c>
      <c r="AT348" s="217" t="s">
        <v>149</v>
      </c>
      <c r="AU348" s="217" t="s">
        <v>79</v>
      </c>
      <c r="AY348" s="19" t="s">
        <v>144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77</v>
      </c>
      <c r="BK348" s="218">
        <f>ROUND(I348*H348,2)</f>
        <v>0</v>
      </c>
      <c r="BL348" s="19" t="s">
        <v>289</v>
      </c>
      <c r="BM348" s="217" t="s">
        <v>475</v>
      </c>
    </row>
    <row r="349" s="2" customFormat="1">
      <c r="A349" s="40"/>
      <c r="B349" s="41"/>
      <c r="C349" s="42"/>
      <c r="D349" s="219" t="s">
        <v>156</v>
      </c>
      <c r="E349" s="42"/>
      <c r="F349" s="220" t="s">
        <v>476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156</v>
      </c>
      <c r="AU349" s="19" t="s">
        <v>79</v>
      </c>
    </row>
    <row r="350" s="12" customFormat="1" ht="22.8" customHeight="1">
      <c r="A350" s="12"/>
      <c r="B350" s="190"/>
      <c r="C350" s="191"/>
      <c r="D350" s="192" t="s">
        <v>68</v>
      </c>
      <c r="E350" s="204" t="s">
        <v>477</v>
      </c>
      <c r="F350" s="204" t="s">
        <v>478</v>
      </c>
      <c r="G350" s="191"/>
      <c r="H350" s="191"/>
      <c r="I350" s="194"/>
      <c r="J350" s="205">
        <f>BK350</f>
        <v>0</v>
      </c>
      <c r="K350" s="191"/>
      <c r="L350" s="196"/>
      <c r="M350" s="197"/>
      <c r="N350" s="198"/>
      <c r="O350" s="198"/>
      <c r="P350" s="199">
        <f>SUM(P351:P379)</f>
        <v>0</v>
      </c>
      <c r="Q350" s="198"/>
      <c r="R350" s="199">
        <f>SUM(R351:R379)</f>
        <v>0.209844</v>
      </c>
      <c r="S350" s="198"/>
      <c r="T350" s="200">
        <f>SUM(T351:T379)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1" t="s">
        <v>79</v>
      </c>
      <c r="AT350" s="202" t="s">
        <v>68</v>
      </c>
      <c r="AU350" s="202" t="s">
        <v>77</v>
      </c>
      <c r="AY350" s="201" t="s">
        <v>144</v>
      </c>
      <c r="BK350" s="203">
        <f>SUM(BK351:BK379)</f>
        <v>0</v>
      </c>
    </row>
    <row r="351" s="2" customFormat="1" ht="16.5" customHeight="1">
      <c r="A351" s="40"/>
      <c r="B351" s="41"/>
      <c r="C351" s="206" t="s">
        <v>479</v>
      </c>
      <c r="D351" s="206" t="s">
        <v>149</v>
      </c>
      <c r="E351" s="207" t="s">
        <v>480</v>
      </c>
      <c r="F351" s="208" t="s">
        <v>481</v>
      </c>
      <c r="G351" s="209" t="s">
        <v>177</v>
      </c>
      <c r="H351" s="210">
        <v>6.7000000000000002</v>
      </c>
      <c r="I351" s="211"/>
      <c r="J351" s="212">
        <f>ROUND(I351*H351,2)</f>
        <v>0</v>
      </c>
      <c r="K351" s="208" t="s">
        <v>153</v>
      </c>
      <c r="L351" s="46"/>
      <c r="M351" s="213" t="s">
        <v>19</v>
      </c>
      <c r="N351" s="214" t="s">
        <v>40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289</v>
      </c>
      <c r="AT351" s="217" t="s">
        <v>149</v>
      </c>
      <c r="AU351" s="217" t="s">
        <v>79</v>
      </c>
      <c r="AY351" s="19" t="s">
        <v>144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77</v>
      </c>
      <c r="BK351" s="218">
        <f>ROUND(I351*H351,2)</f>
        <v>0</v>
      </c>
      <c r="BL351" s="19" t="s">
        <v>289</v>
      </c>
      <c r="BM351" s="217" t="s">
        <v>482</v>
      </c>
    </row>
    <row r="352" s="2" customFormat="1">
      <c r="A352" s="40"/>
      <c r="B352" s="41"/>
      <c r="C352" s="42"/>
      <c r="D352" s="219" t="s">
        <v>156</v>
      </c>
      <c r="E352" s="42"/>
      <c r="F352" s="220" t="s">
        <v>483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156</v>
      </c>
      <c r="AU352" s="19" t="s">
        <v>79</v>
      </c>
    </row>
    <row r="353" s="13" customFormat="1">
      <c r="A353" s="13"/>
      <c r="B353" s="224"/>
      <c r="C353" s="225"/>
      <c r="D353" s="226" t="s">
        <v>158</v>
      </c>
      <c r="E353" s="227" t="s">
        <v>19</v>
      </c>
      <c r="F353" s="228" t="s">
        <v>268</v>
      </c>
      <c r="G353" s="225"/>
      <c r="H353" s="229">
        <v>6.7000000000000002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158</v>
      </c>
      <c r="AU353" s="235" t="s">
        <v>79</v>
      </c>
      <c r="AV353" s="13" t="s">
        <v>79</v>
      </c>
      <c r="AW353" s="13" t="s">
        <v>31</v>
      </c>
      <c r="AX353" s="13" t="s">
        <v>69</v>
      </c>
      <c r="AY353" s="235" t="s">
        <v>144</v>
      </c>
    </row>
    <row r="354" s="14" customFormat="1">
      <c r="A354" s="14"/>
      <c r="B354" s="236"/>
      <c r="C354" s="237"/>
      <c r="D354" s="226" t="s">
        <v>158</v>
      </c>
      <c r="E354" s="238" t="s">
        <v>19</v>
      </c>
      <c r="F354" s="239" t="s">
        <v>160</v>
      </c>
      <c r="G354" s="237"/>
      <c r="H354" s="240">
        <v>6.7000000000000002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158</v>
      </c>
      <c r="AU354" s="246" t="s">
        <v>79</v>
      </c>
      <c r="AV354" s="14" t="s">
        <v>145</v>
      </c>
      <c r="AW354" s="14" t="s">
        <v>31</v>
      </c>
      <c r="AX354" s="14" t="s">
        <v>77</v>
      </c>
      <c r="AY354" s="246" t="s">
        <v>144</v>
      </c>
    </row>
    <row r="355" s="2" customFormat="1" ht="16.5" customHeight="1">
      <c r="A355" s="40"/>
      <c r="B355" s="41"/>
      <c r="C355" s="206" t="s">
        <v>484</v>
      </c>
      <c r="D355" s="206" t="s">
        <v>149</v>
      </c>
      <c r="E355" s="207" t="s">
        <v>485</v>
      </c>
      <c r="F355" s="208" t="s">
        <v>486</v>
      </c>
      <c r="G355" s="209" t="s">
        <v>177</v>
      </c>
      <c r="H355" s="210">
        <v>6.7000000000000002</v>
      </c>
      <c r="I355" s="211"/>
      <c r="J355" s="212">
        <f>ROUND(I355*H355,2)</f>
        <v>0</v>
      </c>
      <c r="K355" s="208" t="s">
        <v>153</v>
      </c>
      <c r="L355" s="46"/>
      <c r="M355" s="213" t="s">
        <v>19</v>
      </c>
      <c r="N355" s="214" t="s">
        <v>40</v>
      </c>
      <c r="O355" s="86"/>
      <c r="P355" s="215">
        <f>O355*H355</f>
        <v>0</v>
      </c>
      <c r="Q355" s="215">
        <v>0.00029999999999999997</v>
      </c>
      <c r="R355" s="215">
        <f>Q355*H355</f>
        <v>0.0020100000000000001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289</v>
      </c>
      <c r="AT355" s="217" t="s">
        <v>149</v>
      </c>
      <c r="AU355" s="217" t="s">
        <v>79</v>
      </c>
      <c r="AY355" s="19" t="s">
        <v>144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289</v>
      </c>
      <c r="BM355" s="217" t="s">
        <v>487</v>
      </c>
    </row>
    <row r="356" s="2" customFormat="1">
      <c r="A356" s="40"/>
      <c r="B356" s="41"/>
      <c r="C356" s="42"/>
      <c r="D356" s="219" t="s">
        <v>156</v>
      </c>
      <c r="E356" s="42"/>
      <c r="F356" s="220" t="s">
        <v>488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156</v>
      </c>
      <c r="AU356" s="19" t="s">
        <v>79</v>
      </c>
    </row>
    <row r="357" s="13" customFormat="1">
      <c r="A357" s="13"/>
      <c r="B357" s="224"/>
      <c r="C357" s="225"/>
      <c r="D357" s="226" t="s">
        <v>158</v>
      </c>
      <c r="E357" s="227" t="s">
        <v>19</v>
      </c>
      <c r="F357" s="228" t="s">
        <v>268</v>
      </c>
      <c r="G357" s="225"/>
      <c r="H357" s="229">
        <v>6.7000000000000002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158</v>
      </c>
      <c r="AU357" s="235" t="s">
        <v>79</v>
      </c>
      <c r="AV357" s="13" t="s">
        <v>79</v>
      </c>
      <c r="AW357" s="13" t="s">
        <v>31</v>
      </c>
      <c r="AX357" s="13" t="s">
        <v>69</v>
      </c>
      <c r="AY357" s="235" t="s">
        <v>144</v>
      </c>
    </row>
    <row r="358" s="14" customFormat="1">
      <c r="A358" s="14"/>
      <c r="B358" s="236"/>
      <c r="C358" s="237"/>
      <c r="D358" s="226" t="s">
        <v>158</v>
      </c>
      <c r="E358" s="238" t="s">
        <v>19</v>
      </c>
      <c r="F358" s="239" t="s">
        <v>160</v>
      </c>
      <c r="G358" s="237"/>
      <c r="H358" s="240">
        <v>6.7000000000000002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158</v>
      </c>
      <c r="AU358" s="246" t="s">
        <v>79</v>
      </c>
      <c r="AV358" s="14" t="s">
        <v>145</v>
      </c>
      <c r="AW358" s="14" t="s">
        <v>31</v>
      </c>
      <c r="AX358" s="14" t="s">
        <v>77</v>
      </c>
      <c r="AY358" s="246" t="s">
        <v>144</v>
      </c>
    </row>
    <row r="359" s="2" customFormat="1" ht="21.75" customHeight="1">
      <c r="A359" s="40"/>
      <c r="B359" s="41"/>
      <c r="C359" s="206" t="s">
        <v>489</v>
      </c>
      <c r="D359" s="206" t="s">
        <v>149</v>
      </c>
      <c r="E359" s="207" t="s">
        <v>490</v>
      </c>
      <c r="F359" s="208" t="s">
        <v>491</v>
      </c>
      <c r="G359" s="209" t="s">
        <v>177</v>
      </c>
      <c r="H359" s="210">
        <v>6.7000000000000002</v>
      </c>
      <c r="I359" s="211"/>
      <c r="J359" s="212">
        <f>ROUND(I359*H359,2)</f>
        <v>0</v>
      </c>
      <c r="K359" s="208" t="s">
        <v>153</v>
      </c>
      <c r="L359" s="46"/>
      <c r="M359" s="213" t="s">
        <v>19</v>
      </c>
      <c r="N359" s="214" t="s">
        <v>40</v>
      </c>
      <c r="O359" s="86"/>
      <c r="P359" s="215">
        <f>O359*H359</f>
        <v>0</v>
      </c>
      <c r="Q359" s="215">
        <v>0.0044999999999999997</v>
      </c>
      <c r="R359" s="215">
        <f>Q359*H359</f>
        <v>0.03015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289</v>
      </c>
      <c r="AT359" s="217" t="s">
        <v>149</v>
      </c>
      <c r="AU359" s="217" t="s">
        <v>79</v>
      </c>
      <c r="AY359" s="19" t="s">
        <v>144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77</v>
      </c>
      <c r="BK359" s="218">
        <f>ROUND(I359*H359,2)</f>
        <v>0</v>
      </c>
      <c r="BL359" s="19" t="s">
        <v>289</v>
      </c>
      <c r="BM359" s="217" t="s">
        <v>492</v>
      </c>
    </row>
    <row r="360" s="2" customFormat="1">
      <c r="A360" s="40"/>
      <c r="B360" s="41"/>
      <c r="C360" s="42"/>
      <c r="D360" s="219" t="s">
        <v>156</v>
      </c>
      <c r="E360" s="42"/>
      <c r="F360" s="220" t="s">
        <v>493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156</v>
      </c>
      <c r="AU360" s="19" t="s">
        <v>79</v>
      </c>
    </row>
    <row r="361" s="13" customFormat="1">
      <c r="A361" s="13"/>
      <c r="B361" s="224"/>
      <c r="C361" s="225"/>
      <c r="D361" s="226" t="s">
        <v>158</v>
      </c>
      <c r="E361" s="227" t="s">
        <v>19</v>
      </c>
      <c r="F361" s="228" t="s">
        <v>268</v>
      </c>
      <c r="G361" s="225"/>
      <c r="H361" s="229">
        <v>6.7000000000000002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158</v>
      </c>
      <c r="AU361" s="235" t="s">
        <v>79</v>
      </c>
      <c r="AV361" s="13" t="s">
        <v>79</v>
      </c>
      <c r="AW361" s="13" t="s">
        <v>31</v>
      </c>
      <c r="AX361" s="13" t="s">
        <v>69</v>
      </c>
      <c r="AY361" s="235" t="s">
        <v>144</v>
      </c>
    </row>
    <row r="362" s="14" customFormat="1">
      <c r="A362" s="14"/>
      <c r="B362" s="236"/>
      <c r="C362" s="237"/>
      <c r="D362" s="226" t="s">
        <v>158</v>
      </c>
      <c r="E362" s="238" t="s">
        <v>19</v>
      </c>
      <c r="F362" s="239" t="s">
        <v>160</v>
      </c>
      <c r="G362" s="237"/>
      <c r="H362" s="240">
        <v>6.7000000000000002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158</v>
      </c>
      <c r="AU362" s="246" t="s">
        <v>79</v>
      </c>
      <c r="AV362" s="14" t="s">
        <v>145</v>
      </c>
      <c r="AW362" s="14" t="s">
        <v>31</v>
      </c>
      <c r="AX362" s="14" t="s">
        <v>77</v>
      </c>
      <c r="AY362" s="246" t="s">
        <v>144</v>
      </c>
    </row>
    <row r="363" s="2" customFormat="1" ht="24.15" customHeight="1">
      <c r="A363" s="40"/>
      <c r="B363" s="41"/>
      <c r="C363" s="206" t="s">
        <v>494</v>
      </c>
      <c r="D363" s="206" t="s">
        <v>149</v>
      </c>
      <c r="E363" s="207" t="s">
        <v>495</v>
      </c>
      <c r="F363" s="208" t="s">
        <v>496</v>
      </c>
      <c r="G363" s="209" t="s">
        <v>177</v>
      </c>
      <c r="H363" s="210">
        <v>6.7000000000000002</v>
      </c>
      <c r="I363" s="211"/>
      <c r="J363" s="212">
        <f>ROUND(I363*H363,2)</f>
        <v>0</v>
      </c>
      <c r="K363" s="208" t="s">
        <v>153</v>
      </c>
      <c r="L363" s="46"/>
      <c r="M363" s="213" t="s">
        <v>19</v>
      </c>
      <c r="N363" s="214" t="s">
        <v>40</v>
      </c>
      <c r="O363" s="86"/>
      <c r="P363" s="215">
        <f>O363*H363</f>
        <v>0</v>
      </c>
      <c r="Q363" s="215">
        <v>0.0054000000000000003</v>
      </c>
      <c r="R363" s="215">
        <f>Q363*H363</f>
        <v>0.036180000000000004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289</v>
      </c>
      <c r="AT363" s="217" t="s">
        <v>149</v>
      </c>
      <c r="AU363" s="217" t="s">
        <v>79</v>
      </c>
      <c r="AY363" s="19" t="s">
        <v>144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77</v>
      </c>
      <c r="BK363" s="218">
        <f>ROUND(I363*H363,2)</f>
        <v>0</v>
      </c>
      <c r="BL363" s="19" t="s">
        <v>289</v>
      </c>
      <c r="BM363" s="217" t="s">
        <v>497</v>
      </c>
    </row>
    <row r="364" s="2" customFormat="1">
      <c r="A364" s="40"/>
      <c r="B364" s="41"/>
      <c r="C364" s="42"/>
      <c r="D364" s="219" t="s">
        <v>156</v>
      </c>
      <c r="E364" s="42"/>
      <c r="F364" s="220" t="s">
        <v>498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156</v>
      </c>
      <c r="AU364" s="19" t="s">
        <v>79</v>
      </c>
    </row>
    <row r="365" s="13" customFormat="1">
      <c r="A365" s="13"/>
      <c r="B365" s="224"/>
      <c r="C365" s="225"/>
      <c r="D365" s="226" t="s">
        <v>158</v>
      </c>
      <c r="E365" s="227" t="s">
        <v>19</v>
      </c>
      <c r="F365" s="228" t="s">
        <v>268</v>
      </c>
      <c r="G365" s="225"/>
      <c r="H365" s="229">
        <v>6.7000000000000002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158</v>
      </c>
      <c r="AU365" s="235" t="s">
        <v>79</v>
      </c>
      <c r="AV365" s="13" t="s">
        <v>79</v>
      </c>
      <c r="AW365" s="13" t="s">
        <v>31</v>
      </c>
      <c r="AX365" s="13" t="s">
        <v>69</v>
      </c>
      <c r="AY365" s="235" t="s">
        <v>144</v>
      </c>
    </row>
    <row r="366" s="14" customFormat="1">
      <c r="A366" s="14"/>
      <c r="B366" s="236"/>
      <c r="C366" s="237"/>
      <c r="D366" s="226" t="s">
        <v>158</v>
      </c>
      <c r="E366" s="238" t="s">
        <v>19</v>
      </c>
      <c r="F366" s="239" t="s">
        <v>160</v>
      </c>
      <c r="G366" s="237"/>
      <c r="H366" s="240">
        <v>6.7000000000000002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158</v>
      </c>
      <c r="AU366" s="246" t="s">
        <v>79</v>
      </c>
      <c r="AV366" s="14" t="s">
        <v>145</v>
      </c>
      <c r="AW366" s="14" t="s">
        <v>31</v>
      </c>
      <c r="AX366" s="14" t="s">
        <v>77</v>
      </c>
      <c r="AY366" s="246" t="s">
        <v>144</v>
      </c>
    </row>
    <row r="367" s="2" customFormat="1" ht="24.15" customHeight="1">
      <c r="A367" s="40"/>
      <c r="B367" s="41"/>
      <c r="C367" s="268" t="s">
        <v>499</v>
      </c>
      <c r="D367" s="268" t="s">
        <v>228</v>
      </c>
      <c r="E367" s="269" t="s">
        <v>500</v>
      </c>
      <c r="F367" s="270" t="s">
        <v>501</v>
      </c>
      <c r="G367" s="271" t="s">
        <v>177</v>
      </c>
      <c r="H367" s="272">
        <v>7.3700000000000001</v>
      </c>
      <c r="I367" s="273"/>
      <c r="J367" s="274">
        <f>ROUND(I367*H367,2)</f>
        <v>0</v>
      </c>
      <c r="K367" s="270" t="s">
        <v>153</v>
      </c>
      <c r="L367" s="275"/>
      <c r="M367" s="276" t="s">
        <v>19</v>
      </c>
      <c r="N367" s="277" t="s">
        <v>40</v>
      </c>
      <c r="O367" s="86"/>
      <c r="P367" s="215">
        <f>O367*H367</f>
        <v>0</v>
      </c>
      <c r="Q367" s="215">
        <v>0.019199999999999998</v>
      </c>
      <c r="R367" s="215">
        <f>Q367*H367</f>
        <v>0.14150399999999999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388</v>
      </c>
      <c r="AT367" s="217" t="s">
        <v>228</v>
      </c>
      <c r="AU367" s="217" t="s">
        <v>79</v>
      </c>
      <c r="AY367" s="19" t="s">
        <v>144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77</v>
      </c>
      <c r="BK367" s="218">
        <f>ROUND(I367*H367,2)</f>
        <v>0</v>
      </c>
      <c r="BL367" s="19" t="s">
        <v>289</v>
      </c>
      <c r="BM367" s="217" t="s">
        <v>502</v>
      </c>
    </row>
    <row r="368" s="2" customFormat="1">
      <c r="A368" s="40"/>
      <c r="B368" s="41"/>
      <c r="C368" s="42"/>
      <c r="D368" s="219" t="s">
        <v>156</v>
      </c>
      <c r="E368" s="42"/>
      <c r="F368" s="220" t="s">
        <v>503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156</v>
      </c>
      <c r="AU368" s="19" t="s">
        <v>79</v>
      </c>
    </row>
    <row r="369" s="13" customFormat="1">
      <c r="A369" s="13"/>
      <c r="B369" s="224"/>
      <c r="C369" s="225"/>
      <c r="D369" s="226" t="s">
        <v>158</v>
      </c>
      <c r="E369" s="227" t="s">
        <v>19</v>
      </c>
      <c r="F369" s="228" t="s">
        <v>268</v>
      </c>
      <c r="G369" s="225"/>
      <c r="H369" s="229">
        <v>6.7000000000000002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158</v>
      </c>
      <c r="AU369" s="235" t="s">
        <v>79</v>
      </c>
      <c r="AV369" s="13" t="s">
        <v>79</v>
      </c>
      <c r="AW369" s="13" t="s">
        <v>31</v>
      </c>
      <c r="AX369" s="13" t="s">
        <v>69</v>
      </c>
      <c r="AY369" s="235" t="s">
        <v>144</v>
      </c>
    </row>
    <row r="370" s="14" customFormat="1">
      <c r="A370" s="14"/>
      <c r="B370" s="236"/>
      <c r="C370" s="237"/>
      <c r="D370" s="226" t="s">
        <v>158</v>
      </c>
      <c r="E370" s="238" t="s">
        <v>19</v>
      </c>
      <c r="F370" s="239" t="s">
        <v>160</v>
      </c>
      <c r="G370" s="237"/>
      <c r="H370" s="240">
        <v>6.7000000000000002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158</v>
      </c>
      <c r="AU370" s="246" t="s">
        <v>79</v>
      </c>
      <c r="AV370" s="14" t="s">
        <v>145</v>
      </c>
      <c r="AW370" s="14" t="s">
        <v>31</v>
      </c>
      <c r="AX370" s="14" t="s">
        <v>69</v>
      </c>
      <c r="AY370" s="246" t="s">
        <v>144</v>
      </c>
    </row>
    <row r="371" s="13" customFormat="1">
      <c r="A371" s="13"/>
      <c r="B371" s="224"/>
      <c r="C371" s="225"/>
      <c r="D371" s="226" t="s">
        <v>158</v>
      </c>
      <c r="E371" s="227" t="s">
        <v>19</v>
      </c>
      <c r="F371" s="228" t="s">
        <v>504</v>
      </c>
      <c r="G371" s="225"/>
      <c r="H371" s="229">
        <v>7.3700000000000001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158</v>
      </c>
      <c r="AU371" s="235" t="s">
        <v>79</v>
      </c>
      <c r="AV371" s="13" t="s">
        <v>79</v>
      </c>
      <c r="AW371" s="13" t="s">
        <v>31</v>
      </c>
      <c r="AX371" s="13" t="s">
        <v>77</v>
      </c>
      <c r="AY371" s="235" t="s">
        <v>144</v>
      </c>
    </row>
    <row r="372" s="2" customFormat="1" ht="24.15" customHeight="1">
      <c r="A372" s="40"/>
      <c r="B372" s="41"/>
      <c r="C372" s="206" t="s">
        <v>505</v>
      </c>
      <c r="D372" s="206" t="s">
        <v>149</v>
      </c>
      <c r="E372" s="207" t="s">
        <v>506</v>
      </c>
      <c r="F372" s="208" t="s">
        <v>507</v>
      </c>
      <c r="G372" s="209" t="s">
        <v>177</v>
      </c>
      <c r="H372" s="210">
        <v>6.7000000000000002</v>
      </c>
      <c r="I372" s="211"/>
      <c r="J372" s="212">
        <f>ROUND(I372*H372,2)</f>
        <v>0</v>
      </c>
      <c r="K372" s="208" t="s">
        <v>153</v>
      </c>
      <c r="L372" s="46"/>
      <c r="M372" s="213" t="s">
        <v>19</v>
      </c>
      <c r="N372" s="214" t="s">
        <v>40</v>
      </c>
      <c r="O372" s="86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289</v>
      </c>
      <c r="AT372" s="217" t="s">
        <v>149</v>
      </c>
      <c r="AU372" s="217" t="s">
        <v>79</v>
      </c>
      <c r="AY372" s="19" t="s">
        <v>144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77</v>
      </c>
      <c r="BK372" s="218">
        <f>ROUND(I372*H372,2)</f>
        <v>0</v>
      </c>
      <c r="BL372" s="19" t="s">
        <v>289</v>
      </c>
      <c r="BM372" s="217" t="s">
        <v>508</v>
      </c>
    </row>
    <row r="373" s="2" customFormat="1">
      <c r="A373" s="40"/>
      <c r="B373" s="41"/>
      <c r="C373" s="42"/>
      <c r="D373" s="219" t="s">
        <v>156</v>
      </c>
      <c r="E373" s="42"/>
      <c r="F373" s="220" t="s">
        <v>509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156</v>
      </c>
      <c r="AU373" s="19" t="s">
        <v>79</v>
      </c>
    </row>
    <row r="374" s="13" customFormat="1">
      <c r="A374" s="13"/>
      <c r="B374" s="224"/>
      <c r="C374" s="225"/>
      <c r="D374" s="226" t="s">
        <v>158</v>
      </c>
      <c r="E374" s="227" t="s">
        <v>19</v>
      </c>
      <c r="F374" s="228" t="s">
        <v>268</v>
      </c>
      <c r="G374" s="225"/>
      <c r="H374" s="229">
        <v>6.7000000000000002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158</v>
      </c>
      <c r="AU374" s="235" t="s">
        <v>79</v>
      </c>
      <c r="AV374" s="13" t="s">
        <v>79</v>
      </c>
      <c r="AW374" s="13" t="s">
        <v>31</v>
      </c>
      <c r="AX374" s="13" t="s">
        <v>69</v>
      </c>
      <c r="AY374" s="235" t="s">
        <v>144</v>
      </c>
    </row>
    <row r="375" s="14" customFormat="1">
      <c r="A375" s="14"/>
      <c r="B375" s="236"/>
      <c r="C375" s="237"/>
      <c r="D375" s="226" t="s">
        <v>158</v>
      </c>
      <c r="E375" s="238" t="s">
        <v>19</v>
      </c>
      <c r="F375" s="239" t="s">
        <v>160</v>
      </c>
      <c r="G375" s="237"/>
      <c r="H375" s="240">
        <v>6.7000000000000002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158</v>
      </c>
      <c r="AU375" s="246" t="s">
        <v>79</v>
      </c>
      <c r="AV375" s="14" t="s">
        <v>145</v>
      </c>
      <c r="AW375" s="14" t="s">
        <v>31</v>
      </c>
      <c r="AX375" s="14" t="s">
        <v>77</v>
      </c>
      <c r="AY375" s="246" t="s">
        <v>144</v>
      </c>
    </row>
    <row r="376" s="2" customFormat="1" ht="24.15" customHeight="1">
      <c r="A376" s="40"/>
      <c r="B376" s="41"/>
      <c r="C376" s="206" t="s">
        <v>510</v>
      </c>
      <c r="D376" s="206" t="s">
        <v>149</v>
      </c>
      <c r="E376" s="207" t="s">
        <v>511</v>
      </c>
      <c r="F376" s="208" t="s">
        <v>512</v>
      </c>
      <c r="G376" s="209" t="s">
        <v>169</v>
      </c>
      <c r="H376" s="210">
        <v>0.20999999999999999</v>
      </c>
      <c r="I376" s="211"/>
      <c r="J376" s="212">
        <f>ROUND(I376*H376,2)</f>
        <v>0</v>
      </c>
      <c r="K376" s="208" t="s">
        <v>153</v>
      </c>
      <c r="L376" s="46"/>
      <c r="M376" s="213" t="s">
        <v>19</v>
      </c>
      <c r="N376" s="214" t="s">
        <v>40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289</v>
      </c>
      <c r="AT376" s="217" t="s">
        <v>149</v>
      </c>
      <c r="AU376" s="217" t="s">
        <v>79</v>
      </c>
      <c r="AY376" s="19" t="s">
        <v>144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77</v>
      </c>
      <c r="BK376" s="218">
        <f>ROUND(I376*H376,2)</f>
        <v>0</v>
      </c>
      <c r="BL376" s="19" t="s">
        <v>289</v>
      </c>
      <c r="BM376" s="217" t="s">
        <v>513</v>
      </c>
    </row>
    <row r="377" s="2" customFormat="1">
      <c r="A377" s="40"/>
      <c r="B377" s="41"/>
      <c r="C377" s="42"/>
      <c r="D377" s="219" t="s">
        <v>156</v>
      </c>
      <c r="E377" s="42"/>
      <c r="F377" s="220" t="s">
        <v>514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156</v>
      </c>
      <c r="AU377" s="19" t="s">
        <v>79</v>
      </c>
    </row>
    <row r="378" s="2" customFormat="1" ht="24.15" customHeight="1">
      <c r="A378" s="40"/>
      <c r="B378" s="41"/>
      <c r="C378" s="206" t="s">
        <v>515</v>
      </c>
      <c r="D378" s="206" t="s">
        <v>149</v>
      </c>
      <c r="E378" s="207" t="s">
        <v>516</v>
      </c>
      <c r="F378" s="208" t="s">
        <v>517</v>
      </c>
      <c r="G378" s="209" t="s">
        <v>169</v>
      </c>
      <c r="H378" s="210">
        <v>0.20999999999999999</v>
      </c>
      <c r="I378" s="211"/>
      <c r="J378" s="212">
        <f>ROUND(I378*H378,2)</f>
        <v>0</v>
      </c>
      <c r="K378" s="208" t="s">
        <v>153</v>
      </c>
      <c r="L378" s="46"/>
      <c r="M378" s="213" t="s">
        <v>19</v>
      </c>
      <c r="N378" s="214" t="s">
        <v>40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289</v>
      </c>
      <c r="AT378" s="217" t="s">
        <v>149</v>
      </c>
      <c r="AU378" s="217" t="s">
        <v>79</v>
      </c>
      <c r="AY378" s="19" t="s">
        <v>144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77</v>
      </c>
      <c r="BK378" s="218">
        <f>ROUND(I378*H378,2)</f>
        <v>0</v>
      </c>
      <c r="BL378" s="19" t="s">
        <v>289</v>
      </c>
      <c r="BM378" s="217" t="s">
        <v>518</v>
      </c>
    </row>
    <row r="379" s="2" customFormat="1">
      <c r="A379" s="40"/>
      <c r="B379" s="41"/>
      <c r="C379" s="42"/>
      <c r="D379" s="219" t="s">
        <v>156</v>
      </c>
      <c r="E379" s="42"/>
      <c r="F379" s="220" t="s">
        <v>519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156</v>
      </c>
      <c r="AU379" s="19" t="s">
        <v>79</v>
      </c>
    </row>
    <row r="380" s="12" customFormat="1" ht="22.8" customHeight="1">
      <c r="A380" s="12"/>
      <c r="B380" s="190"/>
      <c r="C380" s="191"/>
      <c r="D380" s="192" t="s">
        <v>68</v>
      </c>
      <c r="E380" s="204" t="s">
        <v>520</v>
      </c>
      <c r="F380" s="204" t="s">
        <v>521</v>
      </c>
      <c r="G380" s="191"/>
      <c r="H380" s="191"/>
      <c r="I380" s="194"/>
      <c r="J380" s="205">
        <f>BK380</f>
        <v>0</v>
      </c>
      <c r="K380" s="191"/>
      <c r="L380" s="196"/>
      <c r="M380" s="197"/>
      <c r="N380" s="198"/>
      <c r="O380" s="198"/>
      <c r="P380" s="199">
        <f>SUM(P381:P413)</f>
        <v>0</v>
      </c>
      <c r="Q380" s="198"/>
      <c r="R380" s="199">
        <f>SUM(R381:R413)</f>
        <v>0.47576170000000001</v>
      </c>
      <c r="S380" s="198"/>
      <c r="T380" s="200">
        <f>SUM(T381:T413)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1" t="s">
        <v>79</v>
      </c>
      <c r="AT380" s="202" t="s">
        <v>68</v>
      </c>
      <c r="AU380" s="202" t="s">
        <v>77</v>
      </c>
      <c r="AY380" s="201" t="s">
        <v>144</v>
      </c>
      <c r="BK380" s="203">
        <f>SUM(BK381:BK413)</f>
        <v>0</v>
      </c>
    </row>
    <row r="381" s="2" customFormat="1" ht="16.5" customHeight="1">
      <c r="A381" s="40"/>
      <c r="B381" s="41"/>
      <c r="C381" s="206" t="s">
        <v>522</v>
      </c>
      <c r="D381" s="206" t="s">
        <v>149</v>
      </c>
      <c r="E381" s="207" t="s">
        <v>523</v>
      </c>
      <c r="F381" s="208" t="s">
        <v>524</v>
      </c>
      <c r="G381" s="209" t="s">
        <v>177</v>
      </c>
      <c r="H381" s="210">
        <v>22.120000000000001</v>
      </c>
      <c r="I381" s="211"/>
      <c r="J381" s="212">
        <f>ROUND(I381*H381,2)</f>
        <v>0</v>
      </c>
      <c r="K381" s="208" t="s">
        <v>153</v>
      </c>
      <c r="L381" s="46"/>
      <c r="M381" s="213" t="s">
        <v>19</v>
      </c>
      <c r="N381" s="214" t="s">
        <v>40</v>
      </c>
      <c r="O381" s="86"/>
      <c r="P381" s="215">
        <f>O381*H381</f>
        <v>0</v>
      </c>
      <c r="Q381" s="215">
        <v>0.00029999999999999997</v>
      </c>
      <c r="R381" s="215">
        <f>Q381*H381</f>
        <v>0.0066359999999999995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289</v>
      </c>
      <c r="AT381" s="217" t="s">
        <v>149</v>
      </c>
      <c r="AU381" s="217" t="s">
        <v>79</v>
      </c>
      <c r="AY381" s="19" t="s">
        <v>144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77</v>
      </c>
      <c r="BK381" s="218">
        <f>ROUND(I381*H381,2)</f>
        <v>0</v>
      </c>
      <c r="BL381" s="19" t="s">
        <v>289</v>
      </c>
      <c r="BM381" s="217" t="s">
        <v>525</v>
      </c>
    </row>
    <row r="382" s="2" customFormat="1">
      <c r="A382" s="40"/>
      <c r="B382" s="41"/>
      <c r="C382" s="42"/>
      <c r="D382" s="219" t="s">
        <v>156</v>
      </c>
      <c r="E382" s="42"/>
      <c r="F382" s="220" t="s">
        <v>526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156</v>
      </c>
      <c r="AU382" s="19" t="s">
        <v>79</v>
      </c>
    </row>
    <row r="383" s="13" customFormat="1">
      <c r="A383" s="13"/>
      <c r="B383" s="224"/>
      <c r="C383" s="225"/>
      <c r="D383" s="226" t="s">
        <v>158</v>
      </c>
      <c r="E383" s="227" t="s">
        <v>19</v>
      </c>
      <c r="F383" s="228" t="s">
        <v>370</v>
      </c>
      <c r="G383" s="225"/>
      <c r="H383" s="229">
        <v>22.120000000000001</v>
      </c>
      <c r="I383" s="230"/>
      <c r="J383" s="225"/>
      <c r="K383" s="225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158</v>
      </c>
      <c r="AU383" s="235" t="s">
        <v>79</v>
      </c>
      <c r="AV383" s="13" t="s">
        <v>79</v>
      </c>
      <c r="AW383" s="13" t="s">
        <v>31</v>
      </c>
      <c r="AX383" s="13" t="s">
        <v>69</v>
      </c>
      <c r="AY383" s="235" t="s">
        <v>144</v>
      </c>
    </row>
    <row r="384" s="14" customFormat="1">
      <c r="A384" s="14"/>
      <c r="B384" s="236"/>
      <c r="C384" s="237"/>
      <c r="D384" s="226" t="s">
        <v>158</v>
      </c>
      <c r="E384" s="238" t="s">
        <v>19</v>
      </c>
      <c r="F384" s="239" t="s">
        <v>160</v>
      </c>
      <c r="G384" s="237"/>
      <c r="H384" s="240">
        <v>22.120000000000001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158</v>
      </c>
      <c r="AU384" s="246" t="s">
        <v>79</v>
      </c>
      <c r="AV384" s="14" t="s">
        <v>145</v>
      </c>
      <c r="AW384" s="14" t="s">
        <v>31</v>
      </c>
      <c r="AX384" s="14" t="s">
        <v>77</v>
      </c>
      <c r="AY384" s="246" t="s">
        <v>144</v>
      </c>
    </row>
    <row r="385" s="2" customFormat="1" ht="24.15" customHeight="1">
      <c r="A385" s="40"/>
      <c r="B385" s="41"/>
      <c r="C385" s="206" t="s">
        <v>527</v>
      </c>
      <c r="D385" s="206" t="s">
        <v>149</v>
      </c>
      <c r="E385" s="207" t="s">
        <v>528</v>
      </c>
      <c r="F385" s="208" t="s">
        <v>529</v>
      </c>
      <c r="G385" s="209" t="s">
        <v>177</v>
      </c>
      <c r="H385" s="210">
        <v>22.555</v>
      </c>
      <c r="I385" s="211"/>
      <c r="J385" s="212">
        <f>ROUND(I385*H385,2)</f>
        <v>0</v>
      </c>
      <c r="K385" s="208" t="s">
        <v>153</v>
      </c>
      <c r="L385" s="46"/>
      <c r="M385" s="213" t="s">
        <v>19</v>
      </c>
      <c r="N385" s="214" t="s">
        <v>40</v>
      </c>
      <c r="O385" s="86"/>
      <c r="P385" s="215">
        <f>O385*H385</f>
        <v>0</v>
      </c>
      <c r="Q385" s="215">
        <v>0.0053</v>
      </c>
      <c r="R385" s="215">
        <f>Q385*H385</f>
        <v>0.1195415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289</v>
      </c>
      <c r="AT385" s="217" t="s">
        <v>149</v>
      </c>
      <c r="AU385" s="217" t="s">
        <v>79</v>
      </c>
      <c r="AY385" s="19" t="s">
        <v>144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77</v>
      </c>
      <c r="BK385" s="218">
        <f>ROUND(I385*H385,2)</f>
        <v>0</v>
      </c>
      <c r="BL385" s="19" t="s">
        <v>289</v>
      </c>
      <c r="BM385" s="217" t="s">
        <v>530</v>
      </c>
    </row>
    <row r="386" s="2" customFormat="1">
      <c r="A386" s="40"/>
      <c r="B386" s="41"/>
      <c r="C386" s="42"/>
      <c r="D386" s="219" t="s">
        <v>156</v>
      </c>
      <c r="E386" s="42"/>
      <c r="F386" s="220" t="s">
        <v>531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156</v>
      </c>
      <c r="AU386" s="19" t="s">
        <v>79</v>
      </c>
    </row>
    <row r="387" s="13" customFormat="1">
      <c r="A387" s="13"/>
      <c r="B387" s="224"/>
      <c r="C387" s="225"/>
      <c r="D387" s="226" t="s">
        <v>158</v>
      </c>
      <c r="E387" s="227" t="s">
        <v>19</v>
      </c>
      <c r="F387" s="228" t="s">
        <v>532</v>
      </c>
      <c r="G387" s="225"/>
      <c r="H387" s="229">
        <v>22.555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158</v>
      </c>
      <c r="AU387" s="235" t="s">
        <v>79</v>
      </c>
      <c r="AV387" s="13" t="s">
        <v>79</v>
      </c>
      <c r="AW387" s="13" t="s">
        <v>31</v>
      </c>
      <c r="AX387" s="13" t="s">
        <v>69</v>
      </c>
      <c r="AY387" s="235" t="s">
        <v>144</v>
      </c>
    </row>
    <row r="388" s="14" customFormat="1">
      <c r="A388" s="14"/>
      <c r="B388" s="236"/>
      <c r="C388" s="237"/>
      <c r="D388" s="226" t="s">
        <v>158</v>
      </c>
      <c r="E388" s="238" t="s">
        <v>19</v>
      </c>
      <c r="F388" s="239" t="s">
        <v>160</v>
      </c>
      <c r="G388" s="237"/>
      <c r="H388" s="240">
        <v>22.555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158</v>
      </c>
      <c r="AU388" s="246" t="s">
        <v>79</v>
      </c>
      <c r="AV388" s="14" t="s">
        <v>145</v>
      </c>
      <c r="AW388" s="14" t="s">
        <v>31</v>
      </c>
      <c r="AX388" s="14" t="s">
        <v>77</v>
      </c>
      <c r="AY388" s="246" t="s">
        <v>144</v>
      </c>
    </row>
    <row r="389" s="2" customFormat="1" ht="16.5" customHeight="1">
      <c r="A389" s="40"/>
      <c r="B389" s="41"/>
      <c r="C389" s="268" t="s">
        <v>533</v>
      </c>
      <c r="D389" s="268" t="s">
        <v>228</v>
      </c>
      <c r="E389" s="269" t="s">
        <v>534</v>
      </c>
      <c r="F389" s="270" t="s">
        <v>535</v>
      </c>
      <c r="G389" s="271" t="s">
        <v>177</v>
      </c>
      <c r="H389" s="272">
        <v>24.811</v>
      </c>
      <c r="I389" s="273"/>
      <c r="J389" s="274">
        <f>ROUND(I389*H389,2)</f>
        <v>0</v>
      </c>
      <c r="K389" s="270" t="s">
        <v>153</v>
      </c>
      <c r="L389" s="275"/>
      <c r="M389" s="276" t="s">
        <v>19</v>
      </c>
      <c r="N389" s="277" t="s">
        <v>40</v>
      </c>
      <c r="O389" s="86"/>
      <c r="P389" s="215">
        <f>O389*H389</f>
        <v>0</v>
      </c>
      <c r="Q389" s="215">
        <v>0.0126</v>
      </c>
      <c r="R389" s="215">
        <f>Q389*H389</f>
        <v>0.31261860000000002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388</v>
      </c>
      <c r="AT389" s="217" t="s">
        <v>228</v>
      </c>
      <c r="AU389" s="217" t="s">
        <v>79</v>
      </c>
      <c r="AY389" s="19" t="s">
        <v>144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77</v>
      </c>
      <c r="BK389" s="218">
        <f>ROUND(I389*H389,2)</f>
        <v>0</v>
      </c>
      <c r="BL389" s="19" t="s">
        <v>289</v>
      </c>
      <c r="BM389" s="217" t="s">
        <v>536</v>
      </c>
    </row>
    <row r="390" s="2" customFormat="1">
      <c r="A390" s="40"/>
      <c r="B390" s="41"/>
      <c r="C390" s="42"/>
      <c r="D390" s="219" t="s">
        <v>156</v>
      </c>
      <c r="E390" s="42"/>
      <c r="F390" s="220" t="s">
        <v>537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156</v>
      </c>
      <c r="AU390" s="19" t="s">
        <v>79</v>
      </c>
    </row>
    <row r="391" s="13" customFormat="1">
      <c r="A391" s="13"/>
      <c r="B391" s="224"/>
      <c r="C391" s="225"/>
      <c r="D391" s="226" t="s">
        <v>158</v>
      </c>
      <c r="E391" s="227" t="s">
        <v>19</v>
      </c>
      <c r="F391" s="228" t="s">
        <v>538</v>
      </c>
      <c r="G391" s="225"/>
      <c r="H391" s="229">
        <v>24.811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158</v>
      </c>
      <c r="AU391" s="235" t="s">
        <v>79</v>
      </c>
      <c r="AV391" s="13" t="s">
        <v>79</v>
      </c>
      <c r="AW391" s="13" t="s">
        <v>31</v>
      </c>
      <c r="AX391" s="13" t="s">
        <v>77</v>
      </c>
      <c r="AY391" s="235" t="s">
        <v>144</v>
      </c>
    </row>
    <row r="392" s="2" customFormat="1" ht="21.75" customHeight="1">
      <c r="A392" s="40"/>
      <c r="B392" s="41"/>
      <c r="C392" s="206" t="s">
        <v>539</v>
      </c>
      <c r="D392" s="206" t="s">
        <v>149</v>
      </c>
      <c r="E392" s="207" t="s">
        <v>540</v>
      </c>
      <c r="F392" s="208" t="s">
        <v>541</v>
      </c>
      <c r="G392" s="209" t="s">
        <v>177</v>
      </c>
      <c r="H392" s="210">
        <v>24.024999999999999</v>
      </c>
      <c r="I392" s="211"/>
      <c r="J392" s="212">
        <f>ROUND(I392*H392,2)</f>
        <v>0</v>
      </c>
      <c r="K392" s="208" t="s">
        <v>153</v>
      </c>
      <c r="L392" s="46"/>
      <c r="M392" s="213" t="s">
        <v>19</v>
      </c>
      <c r="N392" s="214" t="s">
        <v>40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289</v>
      </c>
      <c r="AT392" s="217" t="s">
        <v>149</v>
      </c>
      <c r="AU392" s="217" t="s">
        <v>79</v>
      </c>
      <c r="AY392" s="19" t="s">
        <v>144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77</v>
      </c>
      <c r="BK392" s="218">
        <f>ROUND(I392*H392,2)</f>
        <v>0</v>
      </c>
      <c r="BL392" s="19" t="s">
        <v>289</v>
      </c>
      <c r="BM392" s="217" t="s">
        <v>542</v>
      </c>
    </row>
    <row r="393" s="2" customFormat="1">
      <c r="A393" s="40"/>
      <c r="B393" s="41"/>
      <c r="C393" s="42"/>
      <c r="D393" s="219" t="s">
        <v>156</v>
      </c>
      <c r="E393" s="42"/>
      <c r="F393" s="220" t="s">
        <v>543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156</v>
      </c>
      <c r="AU393" s="19" t="s">
        <v>79</v>
      </c>
    </row>
    <row r="394" s="13" customFormat="1">
      <c r="A394" s="13"/>
      <c r="B394" s="224"/>
      <c r="C394" s="225"/>
      <c r="D394" s="226" t="s">
        <v>158</v>
      </c>
      <c r="E394" s="227" t="s">
        <v>19</v>
      </c>
      <c r="F394" s="228" t="s">
        <v>532</v>
      </c>
      <c r="G394" s="225"/>
      <c r="H394" s="229">
        <v>22.555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158</v>
      </c>
      <c r="AU394" s="235" t="s">
        <v>79</v>
      </c>
      <c r="AV394" s="13" t="s">
        <v>79</v>
      </c>
      <c r="AW394" s="13" t="s">
        <v>31</v>
      </c>
      <c r="AX394" s="13" t="s">
        <v>69</v>
      </c>
      <c r="AY394" s="235" t="s">
        <v>144</v>
      </c>
    </row>
    <row r="395" s="14" customFormat="1">
      <c r="A395" s="14"/>
      <c r="B395" s="236"/>
      <c r="C395" s="237"/>
      <c r="D395" s="226" t="s">
        <v>158</v>
      </c>
      <c r="E395" s="238" t="s">
        <v>19</v>
      </c>
      <c r="F395" s="239" t="s">
        <v>160</v>
      </c>
      <c r="G395" s="237"/>
      <c r="H395" s="240">
        <v>22.555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158</v>
      </c>
      <c r="AU395" s="246" t="s">
        <v>79</v>
      </c>
      <c r="AV395" s="14" t="s">
        <v>145</v>
      </c>
      <c r="AW395" s="14" t="s">
        <v>31</v>
      </c>
      <c r="AX395" s="14" t="s">
        <v>69</v>
      </c>
      <c r="AY395" s="246" t="s">
        <v>144</v>
      </c>
    </row>
    <row r="396" s="13" customFormat="1">
      <c r="A396" s="13"/>
      <c r="B396" s="224"/>
      <c r="C396" s="225"/>
      <c r="D396" s="226" t="s">
        <v>158</v>
      </c>
      <c r="E396" s="227" t="s">
        <v>19</v>
      </c>
      <c r="F396" s="228" t="s">
        <v>544</v>
      </c>
      <c r="G396" s="225"/>
      <c r="H396" s="229">
        <v>1.47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158</v>
      </c>
      <c r="AU396" s="235" t="s">
        <v>79</v>
      </c>
      <c r="AV396" s="13" t="s">
        <v>79</v>
      </c>
      <c r="AW396" s="13" t="s">
        <v>31</v>
      </c>
      <c r="AX396" s="13" t="s">
        <v>69</v>
      </c>
      <c r="AY396" s="235" t="s">
        <v>144</v>
      </c>
    </row>
    <row r="397" s="14" customFormat="1">
      <c r="A397" s="14"/>
      <c r="B397" s="236"/>
      <c r="C397" s="237"/>
      <c r="D397" s="226" t="s">
        <v>158</v>
      </c>
      <c r="E397" s="238" t="s">
        <v>19</v>
      </c>
      <c r="F397" s="239" t="s">
        <v>160</v>
      </c>
      <c r="G397" s="237"/>
      <c r="H397" s="240">
        <v>1.47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158</v>
      </c>
      <c r="AU397" s="246" t="s">
        <v>79</v>
      </c>
      <c r="AV397" s="14" t="s">
        <v>145</v>
      </c>
      <c r="AW397" s="14" t="s">
        <v>31</v>
      </c>
      <c r="AX397" s="14" t="s">
        <v>69</v>
      </c>
      <c r="AY397" s="246" t="s">
        <v>144</v>
      </c>
    </row>
    <row r="398" s="15" customFormat="1">
      <c r="A398" s="15"/>
      <c r="B398" s="247"/>
      <c r="C398" s="248"/>
      <c r="D398" s="226" t="s">
        <v>158</v>
      </c>
      <c r="E398" s="249" t="s">
        <v>19</v>
      </c>
      <c r="F398" s="250" t="s">
        <v>166</v>
      </c>
      <c r="G398" s="248"/>
      <c r="H398" s="251">
        <v>24.024999999999999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7" t="s">
        <v>158</v>
      </c>
      <c r="AU398" s="257" t="s">
        <v>79</v>
      </c>
      <c r="AV398" s="15" t="s">
        <v>154</v>
      </c>
      <c r="AW398" s="15" t="s">
        <v>31</v>
      </c>
      <c r="AX398" s="15" t="s">
        <v>77</v>
      </c>
      <c r="AY398" s="257" t="s">
        <v>144</v>
      </c>
    </row>
    <row r="399" s="2" customFormat="1" ht="21.75" customHeight="1">
      <c r="A399" s="40"/>
      <c r="B399" s="41"/>
      <c r="C399" s="206" t="s">
        <v>545</v>
      </c>
      <c r="D399" s="206" t="s">
        <v>149</v>
      </c>
      <c r="E399" s="207" t="s">
        <v>546</v>
      </c>
      <c r="F399" s="208" t="s">
        <v>547</v>
      </c>
      <c r="G399" s="209" t="s">
        <v>177</v>
      </c>
      <c r="H399" s="210">
        <v>22.120000000000001</v>
      </c>
      <c r="I399" s="211"/>
      <c r="J399" s="212">
        <f>ROUND(I399*H399,2)</f>
        <v>0</v>
      </c>
      <c r="K399" s="208" t="s">
        <v>153</v>
      </c>
      <c r="L399" s="46"/>
      <c r="M399" s="213" t="s">
        <v>19</v>
      </c>
      <c r="N399" s="214" t="s">
        <v>40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289</v>
      </c>
      <c r="AT399" s="217" t="s">
        <v>149</v>
      </c>
      <c r="AU399" s="217" t="s">
        <v>79</v>
      </c>
      <c r="AY399" s="19" t="s">
        <v>144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77</v>
      </c>
      <c r="BK399" s="218">
        <f>ROUND(I399*H399,2)</f>
        <v>0</v>
      </c>
      <c r="BL399" s="19" t="s">
        <v>289</v>
      </c>
      <c r="BM399" s="217" t="s">
        <v>548</v>
      </c>
    </row>
    <row r="400" s="2" customFormat="1">
      <c r="A400" s="40"/>
      <c r="B400" s="41"/>
      <c r="C400" s="42"/>
      <c r="D400" s="219" t="s">
        <v>156</v>
      </c>
      <c r="E400" s="42"/>
      <c r="F400" s="220" t="s">
        <v>549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156</v>
      </c>
      <c r="AU400" s="19" t="s">
        <v>79</v>
      </c>
    </row>
    <row r="401" s="13" customFormat="1">
      <c r="A401" s="13"/>
      <c r="B401" s="224"/>
      <c r="C401" s="225"/>
      <c r="D401" s="226" t="s">
        <v>158</v>
      </c>
      <c r="E401" s="227" t="s">
        <v>19</v>
      </c>
      <c r="F401" s="228" t="s">
        <v>370</v>
      </c>
      <c r="G401" s="225"/>
      <c r="H401" s="229">
        <v>22.120000000000001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158</v>
      </c>
      <c r="AU401" s="235" t="s">
        <v>79</v>
      </c>
      <c r="AV401" s="13" t="s">
        <v>79</v>
      </c>
      <c r="AW401" s="13" t="s">
        <v>31</v>
      </c>
      <c r="AX401" s="13" t="s">
        <v>69</v>
      </c>
      <c r="AY401" s="235" t="s">
        <v>144</v>
      </c>
    </row>
    <row r="402" s="14" customFormat="1">
      <c r="A402" s="14"/>
      <c r="B402" s="236"/>
      <c r="C402" s="237"/>
      <c r="D402" s="226" t="s">
        <v>158</v>
      </c>
      <c r="E402" s="238" t="s">
        <v>19</v>
      </c>
      <c r="F402" s="239" t="s">
        <v>160</v>
      </c>
      <c r="G402" s="237"/>
      <c r="H402" s="240">
        <v>22.120000000000001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158</v>
      </c>
      <c r="AU402" s="246" t="s">
        <v>79</v>
      </c>
      <c r="AV402" s="14" t="s">
        <v>145</v>
      </c>
      <c r="AW402" s="14" t="s">
        <v>31</v>
      </c>
      <c r="AX402" s="14" t="s">
        <v>77</v>
      </c>
      <c r="AY402" s="246" t="s">
        <v>144</v>
      </c>
    </row>
    <row r="403" s="2" customFormat="1" ht="24.15" customHeight="1">
      <c r="A403" s="40"/>
      <c r="B403" s="41"/>
      <c r="C403" s="206" t="s">
        <v>550</v>
      </c>
      <c r="D403" s="206" t="s">
        <v>149</v>
      </c>
      <c r="E403" s="207" t="s">
        <v>551</v>
      </c>
      <c r="F403" s="208" t="s">
        <v>552</v>
      </c>
      <c r="G403" s="209" t="s">
        <v>397</v>
      </c>
      <c r="H403" s="210">
        <v>4.9000000000000004</v>
      </c>
      <c r="I403" s="211"/>
      <c r="J403" s="212">
        <f>ROUND(I403*H403,2)</f>
        <v>0</v>
      </c>
      <c r="K403" s="208" t="s">
        <v>153</v>
      </c>
      <c r="L403" s="46"/>
      <c r="M403" s="213" t="s">
        <v>19</v>
      </c>
      <c r="N403" s="214" t="s">
        <v>40</v>
      </c>
      <c r="O403" s="86"/>
      <c r="P403" s="215">
        <f>O403*H403</f>
        <v>0</v>
      </c>
      <c r="Q403" s="215">
        <v>0.002</v>
      </c>
      <c r="R403" s="215">
        <f>Q403*H403</f>
        <v>0.0098000000000000014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289</v>
      </c>
      <c r="AT403" s="217" t="s">
        <v>149</v>
      </c>
      <c r="AU403" s="217" t="s">
        <v>79</v>
      </c>
      <c r="AY403" s="19" t="s">
        <v>144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77</v>
      </c>
      <c r="BK403" s="218">
        <f>ROUND(I403*H403,2)</f>
        <v>0</v>
      </c>
      <c r="BL403" s="19" t="s">
        <v>289</v>
      </c>
      <c r="BM403" s="217" t="s">
        <v>553</v>
      </c>
    </row>
    <row r="404" s="2" customFormat="1">
      <c r="A404" s="40"/>
      <c r="B404" s="41"/>
      <c r="C404" s="42"/>
      <c r="D404" s="219" t="s">
        <v>156</v>
      </c>
      <c r="E404" s="42"/>
      <c r="F404" s="220" t="s">
        <v>554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156</v>
      </c>
      <c r="AU404" s="19" t="s">
        <v>79</v>
      </c>
    </row>
    <row r="405" s="13" customFormat="1">
      <c r="A405" s="13"/>
      <c r="B405" s="224"/>
      <c r="C405" s="225"/>
      <c r="D405" s="226" t="s">
        <v>158</v>
      </c>
      <c r="E405" s="227" t="s">
        <v>19</v>
      </c>
      <c r="F405" s="228" t="s">
        <v>555</v>
      </c>
      <c r="G405" s="225"/>
      <c r="H405" s="229">
        <v>4.9000000000000004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158</v>
      </c>
      <c r="AU405" s="235" t="s">
        <v>79</v>
      </c>
      <c r="AV405" s="13" t="s">
        <v>79</v>
      </c>
      <c r="AW405" s="13" t="s">
        <v>31</v>
      </c>
      <c r="AX405" s="13" t="s">
        <v>69</v>
      </c>
      <c r="AY405" s="235" t="s">
        <v>144</v>
      </c>
    </row>
    <row r="406" s="14" customFormat="1">
      <c r="A406" s="14"/>
      <c r="B406" s="236"/>
      <c r="C406" s="237"/>
      <c r="D406" s="226" t="s">
        <v>158</v>
      </c>
      <c r="E406" s="238" t="s">
        <v>19</v>
      </c>
      <c r="F406" s="239" t="s">
        <v>160</v>
      </c>
      <c r="G406" s="237"/>
      <c r="H406" s="240">
        <v>4.9000000000000004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158</v>
      </c>
      <c r="AU406" s="246" t="s">
        <v>79</v>
      </c>
      <c r="AV406" s="14" t="s">
        <v>145</v>
      </c>
      <c r="AW406" s="14" t="s">
        <v>31</v>
      </c>
      <c r="AX406" s="14" t="s">
        <v>77</v>
      </c>
      <c r="AY406" s="246" t="s">
        <v>144</v>
      </c>
    </row>
    <row r="407" s="2" customFormat="1" ht="16.5" customHeight="1">
      <c r="A407" s="40"/>
      <c r="B407" s="41"/>
      <c r="C407" s="268" t="s">
        <v>556</v>
      </c>
      <c r="D407" s="268" t="s">
        <v>228</v>
      </c>
      <c r="E407" s="269" t="s">
        <v>534</v>
      </c>
      <c r="F407" s="270" t="s">
        <v>535</v>
      </c>
      <c r="G407" s="271" t="s">
        <v>177</v>
      </c>
      <c r="H407" s="272">
        <v>2.1560000000000001</v>
      </c>
      <c r="I407" s="273"/>
      <c r="J407" s="274">
        <f>ROUND(I407*H407,2)</f>
        <v>0</v>
      </c>
      <c r="K407" s="270" t="s">
        <v>153</v>
      </c>
      <c r="L407" s="275"/>
      <c r="M407" s="276" t="s">
        <v>19</v>
      </c>
      <c r="N407" s="277" t="s">
        <v>40</v>
      </c>
      <c r="O407" s="86"/>
      <c r="P407" s="215">
        <f>O407*H407</f>
        <v>0</v>
      </c>
      <c r="Q407" s="215">
        <v>0.0126</v>
      </c>
      <c r="R407" s="215">
        <f>Q407*H407</f>
        <v>0.027165600000000002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388</v>
      </c>
      <c r="AT407" s="217" t="s">
        <v>228</v>
      </c>
      <c r="AU407" s="217" t="s">
        <v>79</v>
      </c>
      <c r="AY407" s="19" t="s">
        <v>144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77</v>
      </c>
      <c r="BK407" s="218">
        <f>ROUND(I407*H407,2)</f>
        <v>0</v>
      </c>
      <c r="BL407" s="19" t="s">
        <v>289</v>
      </c>
      <c r="BM407" s="217" t="s">
        <v>557</v>
      </c>
    </row>
    <row r="408" s="2" customFormat="1">
      <c r="A408" s="40"/>
      <c r="B408" s="41"/>
      <c r="C408" s="42"/>
      <c r="D408" s="219" t="s">
        <v>156</v>
      </c>
      <c r="E408" s="42"/>
      <c r="F408" s="220" t="s">
        <v>537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156</v>
      </c>
      <c r="AU408" s="19" t="s">
        <v>79</v>
      </c>
    </row>
    <row r="409" s="13" customFormat="1">
      <c r="A409" s="13"/>
      <c r="B409" s="224"/>
      <c r="C409" s="225"/>
      <c r="D409" s="226" t="s">
        <v>158</v>
      </c>
      <c r="E409" s="227" t="s">
        <v>19</v>
      </c>
      <c r="F409" s="228" t="s">
        <v>558</v>
      </c>
      <c r="G409" s="225"/>
      <c r="H409" s="229">
        <v>2.1560000000000001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158</v>
      </c>
      <c r="AU409" s="235" t="s">
        <v>79</v>
      </c>
      <c r="AV409" s="13" t="s">
        <v>79</v>
      </c>
      <c r="AW409" s="13" t="s">
        <v>31</v>
      </c>
      <c r="AX409" s="13" t="s">
        <v>77</v>
      </c>
      <c r="AY409" s="235" t="s">
        <v>144</v>
      </c>
    </row>
    <row r="410" s="2" customFormat="1" ht="24.15" customHeight="1">
      <c r="A410" s="40"/>
      <c r="B410" s="41"/>
      <c r="C410" s="206" t="s">
        <v>559</v>
      </c>
      <c r="D410" s="206" t="s">
        <v>149</v>
      </c>
      <c r="E410" s="207" t="s">
        <v>560</v>
      </c>
      <c r="F410" s="208" t="s">
        <v>561</v>
      </c>
      <c r="G410" s="209" t="s">
        <v>169</v>
      </c>
      <c r="H410" s="210">
        <v>0.47599999999999998</v>
      </c>
      <c r="I410" s="211"/>
      <c r="J410" s="212">
        <f>ROUND(I410*H410,2)</f>
        <v>0</v>
      </c>
      <c r="K410" s="208" t="s">
        <v>153</v>
      </c>
      <c r="L410" s="46"/>
      <c r="M410" s="213" t="s">
        <v>19</v>
      </c>
      <c r="N410" s="214" t="s">
        <v>40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289</v>
      </c>
      <c r="AT410" s="217" t="s">
        <v>149</v>
      </c>
      <c r="AU410" s="217" t="s">
        <v>79</v>
      </c>
      <c r="AY410" s="19" t="s">
        <v>144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77</v>
      </c>
      <c r="BK410" s="218">
        <f>ROUND(I410*H410,2)</f>
        <v>0</v>
      </c>
      <c r="BL410" s="19" t="s">
        <v>289</v>
      </c>
      <c r="BM410" s="217" t="s">
        <v>562</v>
      </c>
    </row>
    <row r="411" s="2" customFormat="1">
      <c r="A411" s="40"/>
      <c r="B411" s="41"/>
      <c r="C411" s="42"/>
      <c r="D411" s="219" t="s">
        <v>156</v>
      </c>
      <c r="E411" s="42"/>
      <c r="F411" s="220" t="s">
        <v>563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156</v>
      </c>
      <c r="AU411" s="19" t="s">
        <v>79</v>
      </c>
    </row>
    <row r="412" s="2" customFormat="1" ht="24.15" customHeight="1">
      <c r="A412" s="40"/>
      <c r="B412" s="41"/>
      <c r="C412" s="206" t="s">
        <v>564</v>
      </c>
      <c r="D412" s="206" t="s">
        <v>149</v>
      </c>
      <c r="E412" s="207" t="s">
        <v>565</v>
      </c>
      <c r="F412" s="208" t="s">
        <v>566</v>
      </c>
      <c r="G412" s="209" t="s">
        <v>169</v>
      </c>
      <c r="H412" s="210">
        <v>0.47599999999999998</v>
      </c>
      <c r="I412" s="211"/>
      <c r="J412" s="212">
        <f>ROUND(I412*H412,2)</f>
        <v>0</v>
      </c>
      <c r="K412" s="208" t="s">
        <v>153</v>
      </c>
      <c r="L412" s="46"/>
      <c r="M412" s="213" t="s">
        <v>19</v>
      </c>
      <c r="N412" s="214" t="s">
        <v>40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289</v>
      </c>
      <c r="AT412" s="217" t="s">
        <v>149</v>
      </c>
      <c r="AU412" s="217" t="s">
        <v>79</v>
      </c>
      <c r="AY412" s="19" t="s">
        <v>144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77</v>
      </c>
      <c r="BK412" s="218">
        <f>ROUND(I412*H412,2)</f>
        <v>0</v>
      </c>
      <c r="BL412" s="19" t="s">
        <v>289</v>
      </c>
      <c r="BM412" s="217" t="s">
        <v>567</v>
      </c>
    </row>
    <row r="413" s="2" customFormat="1">
      <c r="A413" s="40"/>
      <c r="B413" s="41"/>
      <c r="C413" s="42"/>
      <c r="D413" s="219" t="s">
        <v>156</v>
      </c>
      <c r="E413" s="42"/>
      <c r="F413" s="220" t="s">
        <v>568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156</v>
      </c>
      <c r="AU413" s="19" t="s">
        <v>79</v>
      </c>
    </row>
    <row r="414" s="12" customFormat="1" ht="22.8" customHeight="1">
      <c r="A414" s="12"/>
      <c r="B414" s="190"/>
      <c r="C414" s="191"/>
      <c r="D414" s="192" t="s">
        <v>68</v>
      </c>
      <c r="E414" s="204" t="s">
        <v>569</v>
      </c>
      <c r="F414" s="204" t="s">
        <v>570</v>
      </c>
      <c r="G414" s="191"/>
      <c r="H414" s="191"/>
      <c r="I414" s="194"/>
      <c r="J414" s="205">
        <f>BK414</f>
        <v>0</v>
      </c>
      <c r="K414" s="191"/>
      <c r="L414" s="196"/>
      <c r="M414" s="197"/>
      <c r="N414" s="198"/>
      <c r="O414" s="198"/>
      <c r="P414" s="199">
        <f>SUM(P415:P426)</f>
        <v>0</v>
      </c>
      <c r="Q414" s="198"/>
      <c r="R414" s="199">
        <f>SUM(R415:R426)</f>
        <v>0.00062620000000000004</v>
      </c>
      <c r="S414" s="198"/>
      <c r="T414" s="200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1" t="s">
        <v>79</v>
      </c>
      <c r="AT414" s="202" t="s">
        <v>68</v>
      </c>
      <c r="AU414" s="202" t="s">
        <v>77</v>
      </c>
      <c r="AY414" s="201" t="s">
        <v>144</v>
      </c>
      <c r="BK414" s="203">
        <f>SUM(BK415:BK426)</f>
        <v>0</v>
      </c>
    </row>
    <row r="415" s="2" customFormat="1" ht="21.75" customHeight="1">
      <c r="A415" s="40"/>
      <c r="B415" s="41"/>
      <c r="C415" s="206" t="s">
        <v>571</v>
      </c>
      <c r="D415" s="206" t="s">
        <v>149</v>
      </c>
      <c r="E415" s="207" t="s">
        <v>572</v>
      </c>
      <c r="F415" s="208" t="s">
        <v>573</v>
      </c>
      <c r="G415" s="209" t="s">
        <v>177</v>
      </c>
      <c r="H415" s="210">
        <v>2</v>
      </c>
      <c r="I415" s="211"/>
      <c r="J415" s="212">
        <f>ROUND(I415*H415,2)</f>
        <v>0</v>
      </c>
      <c r="K415" s="208" t="s">
        <v>153</v>
      </c>
      <c r="L415" s="46"/>
      <c r="M415" s="213" t="s">
        <v>19</v>
      </c>
      <c r="N415" s="214" t="s">
        <v>40</v>
      </c>
      <c r="O415" s="86"/>
      <c r="P415" s="215">
        <f>O415*H415</f>
        <v>0</v>
      </c>
      <c r="Q415" s="215">
        <v>6.7000000000000002E-05</v>
      </c>
      <c r="R415" s="215">
        <f>Q415*H415</f>
        <v>0.00013400000000000001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289</v>
      </c>
      <c r="AT415" s="217" t="s">
        <v>149</v>
      </c>
      <c r="AU415" s="217" t="s">
        <v>79</v>
      </c>
      <c r="AY415" s="19" t="s">
        <v>144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77</v>
      </c>
      <c r="BK415" s="218">
        <f>ROUND(I415*H415,2)</f>
        <v>0</v>
      </c>
      <c r="BL415" s="19" t="s">
        <v>289</v>
      </c>
      <c r="BM415" s="217" t="s">
        <v>574</v>
      </c>
    </row>
    <row r="416" s="2" customFormat="1">
      <c r="A416" s="40"/>
      <c r="B416" s="41"/>
      <c r="C416" s="42"/>
      <c r="D416" s="219" t="s">
        <v>156</v>
      </c>
      <c r="E416" s="42"/>
      <c r="F416" s="220" t="s">
        <v>575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156</v>
      </c>
      <c r="AU416" s="19" t="s">
        <v>79</v>
      </c>
    </row>
    <row r="417" s="13" customFormat="1">
      <c r="A417" s="13"/>
      <c r="B417" s="224"/>
      <c r="C417" s="225"/>
      <c r="D417" s="226" t="s">
        <v>158</v>
      </c>
      <c r="E417" s="227" t="s">
        <v>19</v>
      </c>
      <c r="F417" s="228" t="s">
        <v>576</v>
      </c>
      <c r="G417" s="225"/>
      <c r="H417" s="229">
        <v>2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158</v>
      </c>
      <c r="AU417" s="235" t="s">
        <v>79</v>
      </c>
      <c r="AV417" s="13" t="s">
        <v>79</v>
      </c>
      <c r="AW417" s="13" t="s">
        <v>31</v>
      </c>
      <c r="AX417" s="13" t="s">
        <v>69</v>
      </c>
      <c r="AY417" s="235" t="s">
        <v>144</v>
      </c>
    </row>
    <row r="418" s="14" customFormat="1">
      <c r="A418" s="14"/>
      <c r="B418" s="236"/>
      <c r="C418" s="237"/>
      <c r="D418" s="226" t="s">
        <v>158</v>
      </c>
      <c r="E418" s="238" t="s">
        <v>19</v>
      </c>
      <c r="F418" s="239" t="s">
        <v>160</v>
      </c>
      <c r="G418" s="237"/>
      <c r="H418" s="240">
        <v>2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158</v>
      </c>
      <c r="AU418" s="246" t="s">
        <v>79</v>
      </c>
      <c r="AV418" s="14" t="s">
        <v>145</v>
      </c>
      <c r="AW418" s="14" t="s">
        <v>31</v>
      </c>
      <c r="AX418" s="14" t="s">
        <v>77</v>
      </c>
      <c r="AY418" s="246" t="s">
        <v>144</v>
      </c>
    </row>
    <row r="419" s="2" customFormat="1" ht="16.5" customHeight="1">
      <c r="A419" s="40"/>
      <c r="B419" s="41"/>
      <c r="C419" s="206" t="s">
        <v>577</v>
      </c>
      <c r="D419" s="206" t="s">
        <v>149</v>
      </c>
      <c r="E419" s="207" t="s">
        <v>578</v>
      </c>
      <c r="F419" s="208" t="s">
        <v>579</v>
      </c>
      <c r="G419" s="209" t="s">
        <v>177</v>
      </c>
      <c r="H419" s="210">
        <v>2</v>
      </c>
      <c r="I419" s="211"/>
      <c r="J419" s="212">
        <f>ROUND(I419*H419,2)</f>
        <v>0</v>
      </c>
      <c r="K419" s="208" t="s">
        <v>153</v>
      </c>
      <c r="L419" s="46"/>
      <c r="M419" s="213" t="s">
        <v>19</v>
      </c>
      <c r="N419" s="214" t="s">
        <v>40</v>
      </c>
      <c r="O419" s="86"/>
      <c r="P419" s="215">
        <f>O419*H419</f>
        <v>0</v>
      </c>
      <c r="Q419" s="215">
        <v>0.00012305000000000001</v>
      </c>
      <c r="R419" s="215">
        <f>Q419*H419</f>
        <v>0.00024610000000000002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289</v>
      </c>
      <c r="AT419" s="217" t="s">
        <v>149</v>
      </c>
      <c r="AU419" s="217" t="s">
        <v>79</v>
      </c>
      <c r="AY419" s="19" t="s">
        <v>144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77</v>
      </c>
      <c r="BK419" s="218">
        <f>ROUND(I419*H419,2)</f>
        <v>0</v>
      </c>
      <c r="BL419" s="19" t="s">
        <v>289</v>
      </c>
      <c r="BM419" s="217" t="s">
        <v>580</v>
      </c>
    </row>
    <row r="420" s="2" customFormat="1">
      <c r="A420" s="40"/>
      <c r="B420" s="41"/>
      <c r="C420" s="42"/>
      <c r="D420" s="219" t="s">
        <v>156</v>
      </c>
      <c r="E420" s="42"/>
      <c r="F420" s="220" t="s">
        <v>581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156</v>
      </c>
      <c r="AU420" s="19" t="s">
        <v>79</v>
      </c>
    </row>
    <row r="421" s="13" customFormat="1">
      <c r="A421" s="13"/>
      <c r="B421" s="224"/>
      <c r="C421" s="225"/>
      <c r="D421" s="226" t="s">
        <v>158</v>
      </c>
      <c r="E421" s="227" t="s">
        <v>19</v>
      </c>
      <c r="F421" s="228" t="s">
        <v>576</v>
      </c>
      <c r="G421" s="225"/>
      <c r="H421" s="229">
        <v>2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158</v>
      </c>
      <c r="AU421" s="235" t="s">
        <v>79</v>
      </c>
      <c r="AV421" s="13" t="s">
        <v>79</v>
      </c>
      <c r="AW421" s="13" t="s">
        <v>31</v>
      </c>
      <c r="AX421" s="13" t="s">
        <v>69</v>
      </c>
      <c r="AY421" s="235" t="s">
        <v>144</v>
      </c>
    </row>
    <row r="422" s="14" customFormat="1">
      <c r="A422" s="14"/>
      <c r="B422" s="236"/>
      <c r="C422" s="237"/>
      <c r="D422" s="226" t="s">
        <v>158</v>
      </c>
      <c r="E422" s="238" t="s">
        <v>19</v>
      </c>
      <c r="F422" s="239" t="s">
        <v>160</v>
      </c>
      <c r="G422" s="237"/>
      <c r="H422" s="240">
        <v>2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158</v>
      </c>
      <c r="AU422" s="246" t="s">
        <v>79</v>
      </c>
      <c r="AV422" s="14" t="s">
        <v>145</v>
      </c>
      <c r="AW422" s="14" t="s">
        <v>31</v>
      </c>
      <c r="AX422" s="14" t="s">
        <v>77</v>
      </c>
      <c r="AY422" s="246" t="s">
        <v>144</v>
      </c>
    </row>
    <row r="423" s="2" customFormat="1" ht="16.5" customHeight="1">
      <c r="A423" s="40"/>
      <c r="B423" s="41"/>
      <c r="C423" s="206" t="s">
        <v>582</v>
      </c>
      <c r="D423" s="206" t="s">
        <v>149</v>
      </c>
      <c r="E423" s="207" t="s">
        <v>583</v>
      </c>
      <c r="F423" s="208" t="s">
        <v>584</v>
      </c>
      <c r="G423" s="209" t="s">
        <v>177</v>
      </c>
      <c r="H423" s="210">
        <v>2</v>
      </c>
      <c r="I423" s="211"/>
      <c r="J423" s="212">
        <f>ROUND(I423*H423,2)</f>
        <v>0</v>
      </c>
      <c r="K423" s="208" t="s">
        <v>153</v>
      </c>
      <c r="L423" s="46"/>
      <c r="M423" s="213" t="s">
        <v>19</v>
      </c>
      <c r="N423" s="214" t="s">
        <v>40</v>
      </c>
      <c r="O423" s="86"/>
      <c r="P423" s="215">
        <f>O423*H423</f>
        <v>0</v>
      </c>
      <c r="Q423" s="215">
        <v>0.00012305000000000001</v>
      </c>
      <c r="R423" s="215">
        <f>Q423*H423</f>
        <v>0.00024610000000000002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289</v>
      </c>
      <c r="AT423" s="217" t="s">
        <v>149</v>
      </c>
      <c r="AU423" s="217" t="s">
        <v>79</v>
      </c>
      <c r="AY423" s="19" t="s">
        <v>144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77</v>
      </c>
      <c r="BK423" s="218">
        <f>ROUND(I423*H423,2)</f>
        <v>0</v>
      </c>
      <c r="BL423" s="19" t="s">
        <v>289</v>
      </c>
      <c r="BM423" s="217" t="s">
        <v>585</v>
      </c>
    </row>
    <row r="424" s="2" customFormat="1">
      <c r="A424" s="40"/>
      <c r="B424" s="41"/>
      <c r="C424" s="42"/>
      <c r="D424" s="219" t="s">
        <v>156</v>
      </c>
      <c r="E424" s="42"/>
      <c r="F424" s="220" t="s">
        <v>586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156</v>
      </c>
      <c r="AU424" s="19" t="s">
        <v>79</v>
      </c>
    </row>
    <row r="425" s="13" customFormat="1">
      <c r="A425" s="13"/>
      <c r="B425" s="224"/>
      <c r="C425" s="225"/>
      <c r="D425" s="226" t="s">
        <v>158</v>
      </c>
      <c r="E425" s="227" t="s">
        <v>19</v>
      </c>
      <c r="F425" s="228" t="s">
        <v>576</v>
      </c>
      <c r="G425" s="225"/>
      <c r="H425" s="229">
        <v>2</v>
      </c>
      <c r="I425" s="230"/>
      <c r="J425" s="225"/>
      <c r="K425" s="225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158</v>
      </c>
      <c r="AU425" s="235" t="s">
        <v>79</v>
      </c>
      <c r="AV425" s="13" t="s">
        <v>79</v>
      </c>
      <c r="AW425" s="13" t="s">
        <v>31</v>
      </c>
      <c r="AX425" s="13" t="s">
        <v>69</v>
      </c>
      <c r="AY425" s="235" t="s">
        <v>144</v>
      </c>
    </row>
    <row r="426" s="14" customFormat="1">
      <c r="A426" s="14"/>
      <c r="B426" s="236"/>
      <c r="C426" s="237"/>
      <c r="D426" s="226" t="s">
        <v>158</v>
      </c>
      <c r="E426" s="238" t="s">
        <v>19</v>
      </c>
      <c r="F426" s="239" t="s">
        <v>160</v>
      </c>
      <c r="G426" s="237"/>
      <c r="H426" s="240">
        <v>2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158</v>
      </c>
      <c r="AU426" s="246" t="s">
        <v>79</v>
      </c>
      <c r="AV426" s="14" t="s">
        <v>145</v>
      </c>
      <c r="AW426" s="14" t="s">
        <v>31</v>
      </c>
      <c r="AX426" s="14" t="s">
        <v>77</v>
      </c>
      <c r="AY426" s="246" t="s">
        <v>144</v>
      </c>
    </row>
    <row r="427" s="12" customFormat="1" ht="22.8" customHeight="1">
      <c r="A427" s="12"/>
      <c r="B427" s="190"/>
      <c r="C427" s="191"/>
      <c r="D427" s="192" t="s">
        <v>68</v>
      </c>
      <c r="E427" s="204" t="s">
        <v>587</v>
      </c>
      <c r="F427" s="204" t="s">
        <v>588</v>
      </c>
      <c r="G427" s="191"/>
      <c r="H427" s="191"/>
      <c r="I427" s="194"/>
      <c r="J427" s="205">
        <f>BK427</f>
        <v>0</v>
      </c>
      <c r="K427" s="191"/>
      <c r="L427" s="196"/>
      <c r="M427" s="197"/>
      <c r="N427" s="198"/>
      <c r="O427" s="198"/>
      <c r="P427" s="199">
        <f>SUM(P428:P450)</f>
        <v>0</v>
      </c>
      <c r="Q427" s="198"/>
      <c r="R427" s="199">
        <f>SUM(R428:R450)</f>
        <v>0.027354400000000001</v>
      </c>
      <c r="S427" s="198"/>
      <c r="T427" s="200">
        <f>SUM(T428:T450)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1" t="s">
        <v>79</v>
      </c>
      <c r="AT427" s="202" t="s">
        <v>68</v>
      </c>
      <c r="AU427" s="202" t="s">
        <v>77</v>
      </c>
      <c r="AY427" s="201" t="s">
        <v>144</v>
      </c>
      <c r="BK427" s="203">
        <f>SUM(BK428:BK450)</f>
        <v>0</v>
      </c>
    </row>
    <row r="428" s="2" customFormat="1" ht="16.5" customHeight="1">
      <c r="A428" s="40"/>
      <c r="B428" s="41"/>
      <c r="C428" s="206" t="s">
        <v>589</v>
      </c>
      <c r="D428" s="206" t="s">
        <v>149</v>
      </c>
      <c r="E428" s="207" t="s">
        <v>590</v>
      </c>
      <c r="F428" s="208" t="s">
        <v>591</v>
      </c>
      <c r="G428" s="209" t="s">
        <v>177</v>
      </c>
      <c r="H428" s="210">
        <v>1</v>
      </c>
      <c r="I428" s="211"/>
      <c r="J428" s="212">
        <f>ROUND(I428*H428,2)</f>
        <v>0</v>
      </c>
      <c r="K428" s="208" t="s">
        <v>153</v>
      </c>
      <c r="L428" s="46"/>
      <c r="M428" s="213" t="s">
        <v>19</v>
      </c>
      <c r="N428" s="214" t="s">
        <v>40</v>
      </c>
      <c r="O428" s="86"/>
      <c r="P428" s="215">
        <f>O428*H428</f>
        <v>0</v>
      </c>
      <c r="Q428" s="215">
        <v>0.00020120000000000001</v>
      </c>
      <c r="R428" s="215">
        <f>Q428*H428</f>
        <v>0.00020120000000000001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289</v>
      </c>
      <c r="AT428" s="217" t="s">
        <v>149</v>
      </c>
      <c r="AU428" s="217" t="s">
        <v>79</v>
      </c>
      <c r="AY428" s="19" t="s">
        <v>144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77</v>
      </c>
      <c r="BK428" s="218">
        <f>ROUND(I428*H428,2)</f>
        <v>0</v>
      </c>
      <c r="BL428" s="19" t="s">
        <v>289</v>
      </c>
      <c r="BM428" s="217" t="s">
        <v>592</v>
      </c>
    </row>
    <row r="429" s="2" customFormat="1">
      <c r="A429" s="40"/>
      <c r="B429" s="41"/>
      <c r="C429" s="42"/>
      <c r="D429" s="219" t="s">
        <v>156</v>
      </c>
      <c r="E429" s="42"/>
      <c r="F429" s="220" t="s">
        <v>593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156</v>
      </c>
      <c r="AU429" s="19" t="s">
        <v>79</v>
      </c>
    </row>
    <row r="430" s="13" customFormat="1">
      <c r="A430" s="13"/>
      <c r="B430" s="224"/>
      <c r="C430" s="225"/>
      <c r="D430" s="226" t="s">
        <v>158</v>
      </c>
      <c r="E430" s="227" t="s">
        <v>19</v>
      </c>
      <c r="F430" s="228" t="s">
        <v>594</v>
      </c>
      <c r="G430" s="225"/>
      <c r="H430" s="229">
        <v>1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158</v>
      </c>
      <c r="AU430" s="235" t="s">
        <v>79</v>
      </c>
      <c r="AV430" s="13" t="s">
        <v>79</v>
      </c>
      <c r="AW430" s="13" t="s">
        <v>31</v>
      </c>
      <c r="AX430" s="13" t="s">
        <v>69</v>
      </c>
      <c r="AY430" s="235" t="s">
        <v>144</v>
      </c>
    </row>
    <row r="431" s="14" customFormat="1">
      <c r="A431" s="14"/>
      <c r="B431" s="236"/>
      <c r="C431" s="237"/>
      <c r="D431" s="226" t="s">
        <v>158</v>
      </c>
      <c r="E431" s="238" t="s">
        <v>19</v>
      </c>
      <c r="F431" s="239" t="s">
        <v>160</v>
      </c>
      <c r="G431" s="237"/>
      <c r="H431" s="240">
        <v>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158</v>
      </c>
      <c r="AU431" s="246" t="s">
        <v>79</v>
      </c>
      <c r="AV431" s="14" t="s">
        <v>145</v>
      </c>
      <c r="AW431" s="14" t="s">
        <v>31</v>
      </c>
      <c r="AX431" s="14" t="s">
        <v>69</v>
      </c>
      <c r="AY431" s="246" t="s">
        <v>144</v>
      </c>
    </row>
    <row r="432" s="15" customFormat="1">
      <c r="A432" s="15"/>
      <c r="B432" s="247"/>
      <c r="C432" s="248"/>
      <c r="D432" s="226" t="s">
        <v>158</v>
      </c>
      <c r="E432" s="249" t="s">
        <v>19</v>
      </c>
      <c r="F432" s="250" t="s">
        <v>166</v>
      </c>
      <c r="G432" s="248"/>
      <c r="H432" s="251">
        <v>1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7" t="s">
        <v>158</v>
      </c>
      <c r="AU432" s="257" t="s">
        <v>79</v>
      </c>
      <c r="AV432" s="15" t="s">
        <v>154</v>
      </c>
      <c r="AW432" s="15" t="s">
        <v>31</v>
      </c>
      <c r="AX432" s="15" t="s">
        <v>77</v>
      </c>
      <c r="AY432" s="257" t="s">
        <v>144</v>
      </c>
    </row>
    <row r="433" s="2" customFormat="1" ht="16.5" customHeight="1">
      <c r="A433" s="40"/>
      <c r="B433" s="41"/>
      <c r="C433" s="206" t="s">
        <v>595</v>
      </c>
      <c r="D433" s="206" t="s">
        <v>149</v>
      </c>
      <c r="E433" s="207" t="s">
        <v>596</v>
      </c>
      <c r="F433" s="208" t="s">
        <v>597</v>
      </c>
      <c r="G433" s="209" t="s">
        <v>177</v>
      </c>
      <c r="H433" s="210">
        <v>55</v>
      </c>
      <c r="I433" s="211"/>
      <c r="J433" s="212">
        <f>ROUND(I433*H433,2)</f>
        <v>0</v>
      </c>
      <c r="K433" s="208" t="s">
        <v>153</v>
      </c>
      <c r="L433" s="46"/>
      <c r="M433" s="213" t="s">
        <v>19</v>
      </c>
      <c r="N433" s="214" t="s">
        <v>40</v>
      </c>
      <c r="O433" s="86"/>
      <c r="P433" s="215">
        <f>O433*H433</f>
        <v>0</v>
      </c>
      <c r="Q433" s="215">
        <v>0.00020000000000000001</v>
      </c>
      <c r="R433" s="215">
        <f>Q433*H433</f>
        <v>0.011000000000000001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289</v>
      </c>
      <c r="AT433" s="217" t="s">
        <v>149</v>
      </c>
      <c r="AU433" s="217" t="s">
        <v>79</v>
      </c>
      <c r="AY433" s="19" t="s">
        <v>144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77</v>
      </c>
      <c r="BK433" s="218">
        <f>ROUND(I433*H433,2)</f>
        <v>0</v>
      </c>
      <c r="BL433" s="19" t="s">
        <v>289</v>
      </c>
      <c r="BM433" s="217" t="s">
        <v>598</v>
      </c>
    </row>
    <row r="434" s="2" customFormat="1">
      <c r="A434" s="40"/>
      <c r="B434" s="41"/>
      <c r="C434" s="42"/>
      <c r="D434" s="219" t="s">
        <v>156</v>
      </c>
      <c r="E434" s="42"/>
      <c r="F434" s="220" t="s">
        <v>599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156</v>
      </c>
      <c r="AU434" s="19" t="s">
        <v>79</v>
      </c>
    </row>
    <row r="435" s="13" customFormat="1">
      <c r="A435" s="13"/>
      <c r="B435" s="224"/>
      <c r="C435" s="225"/>
      <c r="D435" s="226" t="s">
        <v>158</v>
      </c>
      <c r="E435" s="227" t="s">
        <v>19</v>
      </c>
      <c r="F435" s="228" t="s">
        <v>600</v>
      </c>
      <c r="G435" s="225"/>
      <c r="H435" s="229">
        <v>11.5</v>
      </c>
      <c r="I435" s="230"/>
      <c r="J435" s="225"/>
      <c r="K435" s="225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158</v>
      </c>
      <c r="AU435" s="235" t="s">
        <v>79</v>
      </c>
      <c r="AV435" s="13" t="s">
        <v>79</v>
      </c>
      <c r="AW435" s="13" t="s">
        <v>31</v>
      </c>
      <c r="AX435" s="13" t="s">
        <v>69</v>
      </c>
      <c r="AY435" s="235" t="s">
        <v>144</v>
      </c>
    </row>
    <row r="436" s="14" customFormat="1">
      <c r="A436" s="14"/>
      <c r="B436" s="236"/>
      <c r="C436" s="237"/>
      <c r="D436" s="226" t="s">
        <v>158</v>
      </c>
      <c r="E436" s="238" t="s">
        <v>19</v>
      </c>
      <c r="F436" s="239" t="s">
        <v>160</v>
      </c>
      <c r="G436" s="237"/>
      <c r="H436" s="240">
        <v>11.5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158</v>
      </c>
      <c r="AU436" s="246" t="s">
        <v>79</v>
      </c>
      <c r="AV436" s="14" t="s">
        <v>145</v>
      </c>
      <c r="AW436" s="14" t="s">
        <v>31</v>
      </c>
      <c r="AX436" s="14" t="s">
        <v>69</v>
      </c>
      <c r="AY436" s="246" t="s">
        <v>144</v>
      </c>
    </row>
    <row r="437" s="13" customFormat="1">
      <c r="A437" s="13"/>
      <c r="B437" s="224"/>
      <c r="C437" s="225"/>
      <c r="D437" s="226" t="s">
        <v>158</v>
      </c>
      <c r="E437" s="227" t="s">
        <v>19</v>
      </c>
      <c r="F437" s="228" t="s">
        <v>601</v>
      </c>
      <c r="G437" s="225"/>
      <c r="H437" s="229">
        <v>43.5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158</v>
      </c>
      <c r="AU437" s="235" t="s">
        <v>79</v>
      </c>
      <c r="AV437" s="13" t="s">
        <v>79</v>
      </c>
      <c r="AW437" s="13" t="s">
        <v>31</v>
      </c>
      <c r="AX437" s="13" t="s">
        <v>69</v>
      </c>
      <c r="AY437" s="235" t="s">
        <v>144</v>
      </c>
    </row>
    <row r="438" s="14" customFormat="1">
      <c r="A438" s="14"/>
      <c r="B438" s="236"/>
      <c r="C438" s="237"/>
      <c r="D438" s="226" t="s">
        <v>158</v>
      </c>
      <c r="E438" s="238" t="s">
        <v>19</v>
      </c>
      <c r="F438" s="239" t="s">
        <v>160</v>
      </c>
      <c r="G438" s="237"/>
      <c r="H438" s="240">
        <v>43.5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158</v>
      </c>
      <c r="AU438" s="246" t="s">
        <v>79</v>
      </c>
      <c r="AV438" s="14" t="s">
        <v>145</v>
      </c>
      <c r="AW438" s="14" t="s">
        <v>31</v>
      </c>
      <c r="AX438" s="14" t="s">
        <v>69</v>
      </c>
      <c r="AY438" s="246" t="s">
        <v>144</v>
      </c>
    </row>
    <row r="439" s="15" customFormat="1">
      <c r="A439" s="15"/>
      <c r="B439" s="247"/>
      <c r="C439" s="248"/>
      <c r="D439" s="226" t="s">
        <v>158</v>
      </c>
      <c r="E439" s="249" t="s">
        <v>19</v>
      </c>
      <c r="F439" s="250" t="s">
        <v>166</v>
      </c>
      <c r="G439" s="248"/>
      <c r="H439" s="251">
        <v>55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7" t="s">
        <v>158</v>
      </c>
      <c r="AU439" s="257" t="s">
        <v>79</v>
      </c>
      <c r="AV439" s="15" t="s">
        <v>154</v>
      </c>
      <c r="AW439" s="15" t="s">
        <v>31</v>
      </c>
      <c r="AX439" s="15" t="s">
        <v>77</v>
      </c>
      <c r="AY439" s="257" t="s">
        <v>144</v>
      </c>
    </row>
    <row r="440" s="2" customFormat="1" ht="24.15" customHeight="1">
      <c r="A440" s="40"/>
      <c r="B440" s="41"/>
      <c r="C440" s="206" t="s">
        <v>602</v>
      </c>
      <c r="D440" s="206" t="s">
        <v>149</v>
      </c>
      <c r="E440" s="207" t="s">
        <v>603</v>
      </c>
      <c r="F440" s="208" t="s">
        <v>604</v>
      </c>
      <c r="G440" s="209" t="s">
        <v>177</v>
      </c>
      <c r="H440" s="210">
        <v>56</v>
      </c>
      <c r="I440" s="211"/>
      <c r="J440" s="212">
        <f>ROUND(I440*H440,2)</f>
        <v>0</v>
      </c>
      <c r="K440" s="208" t="s">
        <v>153</v>
      </c>
      <c r="L440" s="46"/>
      <c r="M440" s="213" t="s">
        <v>19</v>
      </c>
      <c r="N440" s="214" t="s">
        <v>40</v>
      </c>
      <c r="O440" s="86"/>
      <c r="P440" s="215">
        <f>O440*H440</f>
        <v>0</v>
      </c>
      <c r="Q440" s="215">
        <v>0.00027999999999999998</v>
      </c>
      <c r="R440" s="215">
        <f>Q440*H440</f>
        <v>0.015679999999999999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289</v>
      </c>
      <c r="AT440" s="217" t="s">
        <v>149</v>
      </c>
      <c r="AU440" s="217" t="s">
        <v>79</v>
      </c>
      <c r="AY440" s="19" t="s">
        <v>144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77</v>
      </c>
      <c r="BK440" s="218">
        <f>ROUND(I440*H440,2)</f>
        <v>0</v>
      </c>
      <c r="BL440" s="19" t="s">
        <v>289</v>
      </c>
      <c r="BM440" s="217" t="s">
        <v>605</v>
      </c>
    </row>
    <row r="441" s="2" customFormat="1">
      <c r="A441" s="40"/>
      <c r="B441" s="41"/>
      <c r="C441" s="42"/>
      <c r="D441" s="219" t="s">
        <v>156</v>
      </c>
      <c r="E441" s="42"/>
      <c r="F441" s="220" t="s">
        <v>606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156</v>
      </c>
      <c r="AU441" s="19" t="s">
        <v>79</v>
      </c>
    </row>
    <row r="442" s="13" customFormat="1">
      <c r="A442" s="13"/>
      <c r="B442" s="224"/>
      <c r="C442" s="225"/>
      <c r="D442" s="226" t="s">
        <v>158</v>
      </c>
      <c r="E442" s="227" t="s">
        <v>19</v>
      </c>
      <c r="F442" s="228" t="s">
        <v>600</v>
      </c>
      <c r="G442" s="225"/>
      <c r="H442" s="229">
        <v>11.5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158</v>
      </c>
      <c r="AU442" s="235" t="s">
        <v>79</v>
      </c>
      <c r="AV442" s="13" t="s">
        <v>79</v>
      </c>
      <c r="AW442" s="13" t="s">
        <v>31</v>
      </c>
      <c r="AX442" s="13" t="s">
        <v>69</v>
      </c>
      <c r="AY442" s="235" t="s">
        <v>144</v>
      </c>
    </row>
    <row r="443" s="14" customFormat="1">
      <c r="A443" s="14"/>
      <c r="B443" s="236"/>
      <c r="C443" s="237"/>
      <c r="D443" s="226" t="s">
        <v>158</v>
      </c>
      <c r="E443" s="238" t="s">
        <v>19</v>
      </c>
      <c r="F443" s="239" t="s">
        <v>160</v>
      </c>
      <c r="G443" s="237"/>
      <c r="H443" s="240">
        <v>11.5</v>
      </c>
      <c r="I443" s="241"/>
      <c r="J443" s="237"/>
      <c r="K443" s="237"/>
      <c r="L443" s="242"/>
      <c r="M443" s="243"/>
      <c r="N443" s="244"/>
      <c r="O443" s="244"/>
      <c r="P443" s="244"/>
      <c r="Q443" s="244"/>
      <c r="R443" s="244"/>
      <c r="S443" s="244"/>
      <c r="T443" s="24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6" t="s">
        <v>158</v>
      </c>
      <c r="AU443" s="246" t="s">
        <v>79</v>
      </c>
      <c r="AV443" s="14" t="s">
        <v>145</v>
      </c>
      <c r="AW443" s="14" t="s">
        <v>31</v>
      </c>
      <c r="AX443" s="14" t="s">
        <v>69</v>
      </c>
      <c r="AY443" s="246" t="s">
        <v>144</v>
      </c>
    </row>
    <row r="444" s="13" customFormat="1">
      <c r="A444" s="13"/>
      <c r="B444" s="224"/>
      <c r="C444" s="225"/>
      <c r="D444" s="226" t="s">
        <v>158</v>
      </c>
      <c r="E444" s="227" t="s">
        <v>19</v>
      </c>
      <c r="F444" s="228" t="s">
        <v>607</v>
      </c>
      <c r="G444" s="225"/>
      <c r="H444" s="229">
        <v>44.5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158</v>
      </c>
      <c r="AU444" s="235" t="s">
        <v>79</v>
      </c>
      <c r="AV444" s="13" t="s">
        <v>79</v>
      </c>
      <c r="AW444" s="13" t="s">
        <v>31</v>
      </c>
      <c r="AX444" s="13" t="s">
        <v>69</v>
      </c>
      <c r="AY444" s="235" t="s">
        <v>144</v>
      </c>
    </row>
    <row r="445" s="14" customFormat="1">
      <c r="A445" s="14"/>
      <c r="B445" s="236"/>
      <c r="C445" s="237"/>
      <c r="D445" s="226" t="s">
        <v>158</v>
      </c>
      <c r="E445" s="238" t="s">
        <v>19</v>
      </c>
      <c r="F445" s="239" t="s">
        <v>160</v>
      </c>
      <c r="G445" s="237"/>
      <c r="H445" s="240">
        <v>44.5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158</v>
      </c>
      <c r="AU445" s="246" t="s">
        <v>79</v>
      </c>
      <c r="AV445" s="14" t="s">
        <v>145</v>
      </c>
      <c r="AW445" s="14" t="s">
        <v>31</v>
      </c>
      <c r="AX445" s="14" t="s">
        <v>69</v>
      </c>
      <c r="AY445" s="246" t="s">
        <v>144</v>
      </c>
    </row>
    <row r="446" s="15" customFormat="1">
      <c r="A446" s="15"/>
      <c r="B446" s="247"/>
      <c r="C446" s="248"/>
      <c r="D446" s="226" t="s">
        <v>158</v>
      </c>
      <c r="E446" s="249" t="s">
        <v>19</v>
      </c>
      <c r="F446" s="250" t="s">
        <v>166</v>
      </c>
      <c r="G446" s="248"/>
      <c r="H446" s="251">
        <v>56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7" t="s">
        <v>158</v>
      </c>
      <c r="AU446" s="257" t="s">
        <v>79</v>
      </c>
      <c r="AV446" s="15" t="s">
        <v>154</v>
      </c>
      <c r="AW446" s="15" t="s">
        <v>31</v>
      </c>
      <c r="AX446" s="15" t="s">
        <v>77</v>
      </c>
      <c r="AY446" s="257" t="s">
        <v>144</v>
      </c>
    </row>
    <row r="447" s="2" customFormat="1" ht="24.15" customHeight="1">
      <c r="A447" s="40"/>
      <c r="B447" s="41"/>
      <c r="C447" s="206" t="s">
        <v>608</v>
      </c>
      <c r="D447" s="206" t="s">
        <v>149</v>
      </c>
      <c r="E447" s="207" t="s">
        <v>609</v>
      </c>
      <c r="F447" s="208" t="s">
        <v>610</v>
      </c>
      <c r="G447" s="209" t="s">
        <v>177</v>
      </c>
      <c r="H447" s="210">
        <v>28</v>
      </c>
      <c r="I447" s="211"/>
      <c r="J447" s="212">
        <f>ROUND(I447*H447,2)</f>
        <v>0</v>
      </c>
      <c r="K447" s="208" t="s">
        <v>153</v>
      </c>
      <c r="L447" s="46"/>
      <c r="M447" s="213" t="s">
        <v>19</v>
      </c>
      <c r="N447" s="214" t="s">
        <v>40</v>
      </c>
      <c r="O447" s="86"/>
      <c r="P447" s="215">
        <f>O447*H447</f>
        <v>0</v>
      </c>
      <c r="Q447" s="215">
        <v>1.6900000000000001E-05</v>
      </c>
      <c r="R447" s="215">
        <f>Q447*H447</f>
        <v>0.00047320000000000001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289</v>
      </c>
      <c r="AT447" s="217" t="s">
        <v>149</v>
      </c>
      <c r="AU447" s="217" t="s">
        <v>79</v>
      </c>
      <c r="AY447" s="19" t="s">
        <v>144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77</v>
      </c>
      <c r="BK447" s="218">
        <f>ROUND(I447*H447,2)</f>
        <v>0</v>
      </c>
      <c r="BL447" s="19" t="s">
        <v>289</v>
      </c>
      <c r="BM447" s="217" t="s">
        <v>611</v>
      </c>
    </row>
    <row r="448" s="2" customFormat="1">
      <c r="A448" s="40"/>
      <c r="B448" s="41"/>
      <c r="C448" s="42"/>
      <c r="D448" s="219" t="s">
        <v>156</v>
      </c>
      <c r="E448" s="42"/>
      <c r="F448" s="220" t="s">
        <v>612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156</v>
      </c>
      <c r="AU448" s="19" t="s">
        <v>79</v>
      </c>
    </row>
    <row r="449" s="13" customFormat="1">
      <c r="A449" s="13"/>
      <c r="B449" s="224"/>
      <c r="C449" s="225"/>
      <c r="D449" s="226" t="s">
        <v>158</v>
      </c>
      <c r="E449" s="227" t="s">
        <v>19</v>
      </c>
      <c r="F449" s="228" t="s">
        <v>613</v>
      </c>
      <c r="G449" s="225"/>
      <c r="H449" s="229">
        <v>28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158</v>
      </c>
      <c r="AU449" s="235" t="s">
        <v>79</v>
      </c>
      <c r="AV449" s="13" t="s">
        <v>79</v>
      </c>
      <c r="AW449" s="13" t="s">
        <v>31</v>
      </c>
      <c r="AX449" s="13" t="s">
        <v>69</v>
      </c>
      <c r="AY449" s="235" t="s">
        <v>144</v>
      </c>
    </row>
    <row r="450" s="14" customFormat="1">
      <c r="A450" s="14"/>
      <c r="B450" s="236"/>
      <c r="C450" s="237"/>
      <c r="D450" s="226" t="s">
        <v>158</v>
      </c>
      <c r="E450" s="238" t="s">
        <v>19</v>
      </c>
      <c r="F450" s="239" t="s">
        <v>160</v>
      </c>
      <c r="G450" s="237"/>
      <c r="H450" s="240">
        <v>28</v>
      </c>
      <c r="I450" s="241"/>
      <c r="J450" s="237"/>
      <c r="K450" s="237"/>
      <c r="L450" s="242"/>
      <c r="M450" s="243"/>
      <c r="N450" s="244"/>
      <c r="O450" s="244"/>
      <c r="P450" s="244"/>
      <c r="Q450" s="244"/>
      <c r="R450" s="244"/>
      <c r="S450" s="244"/>
      <c r="T450" s="24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6" t="s">
        <v>158</v>
      </c>
      <c r="AU450" s="246" t="s">
        <v>79</v>
      </c>
      <c r="AV450" s="14" t="s">
        <v>145</v>
      </c>
      <c r="AW450" s="14" t="s">
        <v>31</v>
      </c>
      <c r="AX450" s="14" t="s">
        <v>77</v>
      </c>
      <c r="AY450" s="246" t="s">
        <v>144</v>
      </c>
    </row>
    <row r="451" s="12" customFormat="1" ht="25.92" customHeight="1">
      <c r="A451" s="12"/>
      <c r="B451" s="190"/>
      <c r="C451" s="191"/>
      <c r="D451" s="192" t="s">
        <v>68</v>
      </c>
      <c r="E451" s="193" t="s">
        <v>614</v>
      </c>
      <c r="F451" s="193" t="s">
        <v>615</v>
      </c>
      <c r="G451" s="191"/>
      <c r="H451" s="191"/>
      <c r="I451" s="194"/>
      <c r="J451" s="195">
        <f>BK451</f>
        <v>0</v>
      </c>
      <c r="K451" s="191"/>
      <c r="L451" s="196"/>
      <c r="M451" s="197"/>
      <c r="N451" s="198"/>
      <c r="O451" s="198"/>
      <c r="P451" s="199">
        <f>SUM(P452:P455)</f>
        <v>0</v>
      </c>
      <c r="Q451" s="198"/>
      <c r="R451" s="199">
        <f>SUM(R452:R455)</f>
        <v>0</v>
      </c>
      <c r="S451" s="198"/>
      <c r="T451" s="200">
        <f>SUM(T452:T455)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154</v>
      </c>
      <c r="AT451" s="202" t="s">
        <v>68</v>
      </c>
      <c r="AU451" s="202" t="s">
        <v>69</v>
      </c>
      <c r="AY451" s="201" t="s">
        <v>144</v>
      </c>
      <c r="BK451" s="203">
        <f>SUM(BK452:BK455)</f>
        <v>0</v>
      </c>
    </row>
    <row r="452" s="2" customFormat="1" ht="16.5" customHeight="1">
      <c r="A452" s="40"/>
      <c r="B452" s="41"/>
      <c r="C452" s="206" t="s">
        <v>189</v>
      </c>
      <c r="D452" s="206" t="s">
        <v>149</v>
      </c>
      <c r="E452" s="207" t="s">
        <v>616</v>
      </c>
      <c r="F452" s="208" t="s">
        <v>617</v>
      </c>
      <c r="G452" s="209" t="s">
        <v>618</v>
      </c>
      <c r="H452" s="210">
        <v>15</v>
      </c>
      <c r="I452" s="211"/>
      <c r="J452" s="212">
        <f>ROUND(I452*H452,2)</f>
        <v>0</v>
      </c>
      <c r="K452" s="208" t="s">
        <v>153</v>
      </c>
      <c r="L452" s="46"/>
      <c r="M452" s="213" t="s">
        <v>19</v>
      </c>
      <c r="N452" s="214" t="s">
        <v>40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619</v>
      </c>
      <c r="AT452" s="217" t="s">
        <v>149</v>
      </c>
      <c r="AU452" s="217" t="s">
        <v>77</v>
      </c>
      <c r="AY452" s="19" t="s">
        <v>144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77</v>
      </c>
      <c r="BK452" s="218">
        <f>ROUND(I452*H452,2)</f>
        <v>0</v>
      </c>
      <c r="BL452" s="19" t="s">
        <v>619</v>
      </c>
      <c r="BM452" s="217" t="s">
        <v>620</v>
      </c>
    </row>
    <row r="453" s="2" customFormat="1">
      <c r="A453" s="40"/>
      <c r="B453" s="41"/>
      <c r="C453" s="42"/>
      <c r="D453" s="219" t="s">
        <v>156</v>
      </c>
      <c r="E453" s="42"/>
      <c r="F453" s="220" t="s">
        <v>621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156</v>
      </c>
      <c r="AU453" s="19" t="s">
        <v>77</v>
      </c>
    </row>
    <row r="454" s="13" customFormat="1">
      <c r="A454" s="13"/>
      <c r="B454" s="224"/>
      <c r="C454" s="225"/>
      <c r="D454" s="226" t="s">
        <v>158</v>
      </c>
      <c r="E454" s="227" t="s">
        <v>19</v>
      </c>
      <c r="F454" s="228" t="s">
        <v>622</v>
      </c>
      <c r="G454" s="225"/>
      <c r="H454" s="229">
        <v>15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158</v>
      </c>
      <c r="AU454" s="235" t="s">
        <v>77</v>
      </c>
      <c r="AV454" s="13" t="s">
        <v>79</v>
      </c>
      <c r="AW454" s="13" t="s">
        <v>31</v>
      </c>
      <c r="AX454" s="13" t="s">
        <v>69</v>
      </c>
      <c r="AY454" s="235" t="s">
        <v>144</v>
      </c>
    </row>
    <row r="455" s="14" customFormat="1">
      <c r="A455" s="14"/>
      <c r="B455" s="236"/>
      <c r="C455" s="237"/>
      <c r="D455" s="226" t="s">
        <v>158</v>
      </c>
      <c r="E455" s="238" t="s">
        <v>19</v>
      </c>
      <c r="F455" s="239" t="s">
        <v>160</v>
      </c>
      <c r="G455" s="237"/>
      <c r="H455" s="240">
        <v>15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158</v>
      </c>
      <c r="AU455" s="246" t="s">
        <v>77</v>
      </c>
      <c r="AV455" s="14" t="s">
        <v>145</v>
      </c>
      <c r="AW455" s="14" t="s">
        <v>31</v>
      </c>
      <c r="AX455" s="14" t="s">
        <v>77</v>
      </c>
      <c r="AY455" s="246" t="s">
        <v>144</v>
      </c>
    </row>
    <row r="456" s="12" customFormat="1" ht="25.92" customHeight="1">
      <c r="A456" s="12"/>
      <c r="B456" s="190"/>
      <c r="C456" s="191"/>
      <c r="D456" s="192" t="s">
        <v>68</v>
      </c>
      <c r="E456" s="193" t="s">
        <v>623</v>
      </c>
      <c r="F456" s="193" t="s">
        <v>624</v>
      </c>
      <c r="G456" s="191"/>
      <c r="H456" s="191"/>
      <c r="I456" s="194"/>
      <c r="J456" s="195">
        <f>BK456</f>
        <v>0</v>
      </c>
      <c r="K456" s="191"/>
      <c r="L456" s="196"/>
      <c r="M456" s="197"/>
      <c r="N456" s="198"/>
      <c r="O456" s="198"/>
      <c r="P456" s="199">
        <f>SUM(P457:P464)</f>
        <v>0</v>
      </c>
      <c r="Q456" s="198"/>
      <c r="R456" s="199">
        <f>SUM(R457:R464)</f>
        <v>0</v>
      </c>
      <c r="S456" s="198"/>
      <c r="T456" s="200">
        <f>SUM(T457:T464)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1" t="s">
        <v>154</v>
      </c>
      <c r="AT456" s="202" t="s">
        <v>68</v>
      </c>
      <c r="AU456" s="202" t="s">
        <v>69</v>
      </c>
      <c r="AY456" s="201" t="s">
        <v>144</v>
      </c>
      <c r="BK456" s="203">
        <f>SUM(BK457:BK464)</f>
        <v>0</v>
      </c>
    </row>
    <row r="457" s="2" customFormat="1" ht="16.5" customHeight="1">
      <c r="A457" s="40"/>
      <c r="B457" s="41"/>
      <c r="C457" s="206" t="s">
        <v>625</v>
      </c>
      <c r="D457" s="206" t="s">
        <v>149</v>
      </c>
      <c r="E457" s="207" t="s">
        <v>626</v>
      </c>
      <c r="F457" s="208" t="s">
        <v>627</v>
      </c>
      <c r="G457" s="209" t="s">
        <v>221</v>
      </c>
      <c r="H457" s="210">
        <v>2</v>
      </c>
      <c r="I457" s="211"/>
      <c r="J457" s="212">
        <f>ROUND(I457*H457,2)</f>
        <v>0</v>
      </c>
      <c r="K457" s="208" t="s">
        <v>19</v>
      </c>
      <c r="L457" s="46"/>
      <c r="M457" s="213" t="s">
        <v>19</v>
      </c>
      <c r="N457" s="214" t="s">
        <v>40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628</v>
      </c>
      <c r="AT457" s="217" t="s">
        <v>149</v>
      </c>
      <c r="AU457" s="217" t="s">
        <v>77</v>
      </c>
      <c r="AY457" s="19" t="s">
        <v>144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77</v>
      </c>
      <c r="BK457" s="218">
        <f>ROUND(I457*H457,2)</f>
        <v>0</v>
      </c>
      <c r="BL457" s="19" t="s">
        <v>628</v>
      </c>
      <c r="BM457" s="217" t="s">
        <v>629</v>
      </c>
    </row>
    <row r="458" s="13" customFormat="1">
      <c r="A458" s="13"/>
      <c r="B458" s="224"/>
      <c r="C458" s="225"/>
      <c r="D458" s="226" t="s">
        <v>158</v>
      </c>
      <c r="E458" s="227" t="s">
        <v>19</v>
      </c>
      <c r="F458" s="228" t="s">
        <v>630</v>
      </c>
      <c r="G458" s="225"/>
      <c r="H458" s="229">
        <v>1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158</v>
      </c>
      <c r="AU458" s="235" t="s">
        <v>77</v>
      </c>
      <c r="AV458" s="13" t="s">
        <v>79</v>
      </c>
      <c r="AW458" s="13" t="s">
        <v>31</v>
      </c>
      <c r="AX458" s="13" t="s">
        <v>69</v>
      </c>
      <c r="AY458" s="235" t="s">
        <v>144</v>
      </c>
    </row>
    <row r="459" s="14" customFormat="1">
      <c r="A459" s="14"/>
      <c r="B459" s="236"/>
      <c r="C459" s="237"/>
      <c r="D459" s="226" t="s">
        <v>158</v>
      </c>
      <c r="E459" s="238" t="s">
        <v>19</v>
      </c>
      <c r="F459" s="239" t="s">
        <v>160</v>
      </c>
      <c r="G459" s="237"/>
      <c r="H459" s="240">
        <v>1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158</v>
      </c>
      <c r="AU459" s="246" t="s">
        <v>77</v>
      </c>
      <c r="AV459" s="14" t="s">
        <v>145</v>
      </c>
      <c r="AW459" s="14" t="s">
        <v>31</v>
      </c>
      <c r="AX459" s="14" t="s">
        <v>69</v>
      </c>
      <c r="AY459" s="246" t="s">
        <v>144</v>
      </c>
    </row>
    <row r="460" s="13" customFormat="1">
      <c r="A460" s="13"/>
      <c r="B460" s="224"/>
      <c r="C460" s="225"/>
      <c r="D460" s="226" t="s">
        <v>158</v>
      </c>
      <c r="E460" s="227" t="s">
        <v>19</v>
      </c>
      <c r="F460" s="228" t="s">
        <v>631</v>
      </c>
      <c r="G460" s="225"/>
      <c r="H460" s="229">
        <v>1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158</v>
      </c>
      <c r="AU460" s="235" t="s">
        <v>77</v>
      </c>
      <c r="AV460" s="13" t="s">
        <v>79</v>
      </c>
      <c r="AW460" s="13" t="s">
        <v>31</v>
      </c>
      <c r="AX460" s="13" t="s">
        <v>69</v>
      </c>
      <c r="AY460" s="235" t="s">
        <v>144</v>
      </c>
    </row>
    <row r="461" s="14" customFormat="1">
      <c r="A461" s="14"/>
      <c r="B461" s="236"/>
      <c r="C461" s="237"/>
      <c r="D461" s="226" t="s">
        <v>158</v>
      </c>
      <c r="E461" s="238" t="s">
        <v>19</v>
      </c>
      <c r="F461" s="239" t="s">
        <v>160</v>
      </c>
      <c r="G461" s="237"/>
      <c r="H461" s="240">
        <v>1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158</v>
      </c>
      <c r="AU461" s="246" t="s">
        <v>77</v>
      </c>
      <c r="AV461" s="14" t="s">
        <v>145</v>
      </c>
      <c r="AW461" s="14" t="s">
        <v>31</v>
      </c>
      <c r="AX461" s="14" t="s">
        <v>69</v>
      </c>
      <c r="AY461" s="246" t="s">
        <v>144</v>
      </c>
    </row>
    <row r="462" s="15" customFormat="1">
      <c r="A462" s="15"/>
      <c r="B462" s="247"/>
      <c r="C462" s="248"/>
      <c r="D462" s="226" t="s">
        <v>158</v>
      </c>
      <c r="E462" s="249" t="s">
        <v>19</v>
      </c>
      <c r="F462" s="250" t="s">
        <v>166</v>
      </c>
      <c r="G462" s="248"/>
      <c r="H462" s="251">
        <v>2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7" t="s">
        <v>158</v>
      </c>
      <c r="AU462" s="257" t="s">
        <v>77</v>
      </c>
      <c r="AV462" s="15" t="s">
        <v>154</v>
      </c>
      <c r="AW462" s="15" t="s">
        <v>31</v>
      </c>
      <c r="AX462" s="15" t="s">
        <v>77</v>
      </c>
      <c r="AY462" s="257" t="s">
        <v>144</v>
      </c>
    </row>
    <row r="463" s="2" customFormat="1" ht="16.5" customHeight="1">
      <c r="A463" s="40"/>
      <c r="B463" s="41"/>
      <c r="C463" s="206" t="s">
        <v>632</v>
      </c>
      <c r="D463" s="206" t="s">
        <v>149</v>
      </c>
      <c r="E463" s="207" t="s">
        <v>633</v>
      </c>
      <c r="F463" s="208" t="s">
        <v>634</v>
      </c>
      <c r="G463" s="209" t="s">
        <v>635</v>
      </c>
      <c r="H463" s="210">
        <v>1</v>
      </c>
      <c r="I463" s="211"/>
      <c r="J463" s="212">
        <f>ROUND(I463*H463,2)</f>
        <v>0</v>
      </c>
      <c r="K463" s="208" t="s">
        <v>19</v>
      </c>
      <c r="L463" s="46"/>
      <c r="M463" s="213" t="s">
        <v>19</v>
      </c>
      <c r="N463" s="214" t="s">
        <v>40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628</v>
      </c>
      <c r="AT463" s="217" t="s">
        <v>149</v>
      </c>
      <c r="AU463" s="217" t="s">
        <v>77</v>
      </c>
      <c r="AY463" s="19" t="s">
        <v>144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77</v>
      </c>
      <c r="BK463" s="218">
        <f>ROUND(I463*H463,2)</f>
        <v>0</v>
      </c>
      <c r="BL463" s="19" t="s">
        <v>628</v>
      </c>
      <c r="BM463" s="217" t="s">
        <v>636</v>
      </c>
    </row>
    <row r="464" s="13" customFormat="1">
      <c r="A464" s="13"/>
      <c r="B464" s="224"/>
      <c r="C464" s="225"/>
      <c r="D464" s="226" t="s">
        <v>158</v>
      </c>
      <c r="E464" s="227" t="s">
        <v>19</v>
      </c>
      <c r="F464" s="228" t="s">
        <v>77</v>
      </c>
      <c r="G464" s="225"/>
      <c r="H464" s="229">
        <v>1</v>
      </c>
      <c r="I464" s="230"/>
      <c r="J464" s="225"/>
      <c r="K464" s="225"/>
      <c r="L464" s="231"/>
      <c r="M464" s="279"/>
      <c r="N464" s="280"/>
      <c r="O464" s="280"/>
      <c r="P464" s="280"/>
      <c r="Q464" s="280"/>
      <c r="R464" s="280"/>
      <c r="S464" s="280"/>
      <c r="T464" s="28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158</v>
      </c>
      <c r="AU464" s="235" t="s">
        <v>77</v>
      </c>
      <c r="AV464" s="13" t="s">
        <v>79</v>
      </c>
      <c r="AW464" s="13" t="s">
        <v>31</v>
      </c>
      <c r="AX464" s="13" t="s">
        <v>77</v>
      </c>
      <c r="AY464" s="235" t="s">
        <v>144</v>
      </c>
    </row>
    <row r="465" s="2" customFormat="1" ht="6.96" customHeight="1">
      <c r="A465" s="40"/>
      <c r="B465" s="61"/>
      <c r="C465" s="62"/>
      <c r="D465" s="62"/>
      <c r="E465" s="62"/>
      <c r="F465" s="62"/>
      <c r="G465" s="62"/>
      <c r="H465" s="62"/>
      <c r="I465" s="62"/>
      <c r="J465" s="62"/>
      <c r="K465" s="62"/>
      <c r="L465" s="46"/>
      <c r="M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</row>
  </sheetData>
  <sheetProtection sheet="1" autoFilter="0" formatColumns="0" formatRows="0" objects="1" scenarios="1" spinCount="100000" saltValue="Z8tlTiqFerKK8ke7hTQQuoIUIQpIoiQeb+59d67O9XulacEjecpqds6tXFXdOcM0E+vw2gOjXkBIjZt6is3ajQ==" hashValue="7DK7aeiC6DRsjQHTzPTaUNacpoiCLY9MvIEt+TaP6/COBGyvYFodCx6tWEdaxvmYKWSJZef1csRt/yyBH8CN9w==" algorithmName="SHA-512" password="CC35"/>
  <autoFilter ref="C102:K464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8" r:id="rId1" display="https://podminky.urs.cz/item/CS_URS_2021_02/310239211"/>
    <hyperlink ref="F112" r:id="rId2" display="https://podminky.urs.cz/item/CS_URS_2021_02/317234410"/>
    <hyperlink ref="F117" r:id="rId3" display="https://podminky.urs.cz/item/CS_URS_2021_02/317944321"/>
    <hyperlink ref="F123" r:id="rId4" display="https://podminky.urs.cz/item/CS_URS_2021_02/342272245"/>
    <hyperlink ref="F127" r:id="rId5" display="https://podminky.urs.cz/item/CS_URS_2021_02/346244381"/>
    <hyperlink ref="F134" r:id="rId6" display="https://podminky.urs.cz/item/CS_URS_2021_02/611142001"/>
    <hyperlink ref="F138" r:id="rId7" display="https://podminky.urs.cz/item/CS_URS_2021_02/612142001"/>
    <hyperlink ref="F147" r:id="rId8" display="https://podminky.urs.cz/item/CS_URS_2021_02/611311141"/>
    <hyperlink ref="F151" r:id="rId9" display="https://podminky.urs.cz/item/CS_URS_2021_02/612311141"/>
    <hyperlink ref="F164" r:id="rId10" display="https://podminky.urs.cz/item/CS_URS_2021_02/642944121"/>
    <hyperlink ref="F173" r:id="rId11" display="https://podminky.urs.cz/item/CS_URS_2021_02/55331452"/>
    <hyperlink ref="F178" r:id="rId12" display="https://podminky.urs.cz/item/CS_URS_2021_02/55331453"/>
    <hyperlink ref="F188" r:id="rId13" display="https://podminky.urs.cz/item/CS_URS_2021_02/946112112"/>
    <hyperlink ref="F191" r:id="rId14" display="https://podminky.urs.cz/item/CS_URS_2021_02/946112212"/>
    <hyperlink ref="F194" r:id="rId15" display="https://podminky.urs.cz/item/CS_URS_2021_02/946112812"/>
    <hyperlink ref="F198" r:id="rId16" display="https://podminky.urs.cz/item/CS_URS_2021_02/952901111"/>
    <hyperlink ref="F211" r:id="rId17" display="https://podminky.urs.cz/item/CS_URS_2021_02/962081141"/>
    <hyperlink ref="F215" r:id="rId18" display="https://podminky.urs.cz/item/CS_URS_2021_02/968072455"/>
    <hyperlink ref="F223" r:id="rId19" display="https://podminky.urs.cz/item/CS_URS_2021_02/971033431"/>
    <hyperlink ref="F227" r:id="rId20" display="https://podminky.urs.cz/item/CS_URS_2021_02/971033441"/>
    <hyperlink ref="F231" r:id="rId21" display="https://podminky.urs.cz/item/CS_URS_2021_02/971033541"/>
    <hyperlink ref="F236" r:id="rId22" display="https://podminky.urs.cz/item/CS_URS_2021_02/971033641"/>
    <hyperlink ref="F241" r:id="rId23" display="https://podminky.urs.cz/item/CS_URS_2021_02/973031335"/>
    <hyperlink ref="F246" r:id="rId24" display="https://podminky.urs.cz/item/CS_URS_2021_02/978012191"/>
    <hyperlink ref="F250" r:id="rId25" display="https://podminky.urs.cz/item/CS_URS_2021_02/978013191"/>
    <hyperlink ref="F254" r:id="rId26" display="https://podminky.urs.cz/item/CS_URS_2021_02/978059541"/>
    <hyperlink ref="F259" r:id="rId27" display="https://podminky.urs.cz/item/CS_URS_2021_02/997006512"/>
    <hyperlink ref="F261" r:id="rId28" display="https://podminky.urs.cz/item/CS_URS_2021_02/997006519"/>
    <hyperlink ref="F265" r:id="rId29" display="https://podminky.urs.cz/item/CS_URS_2021_02/997013631"/>
    <hyperlink ref="F268" r:id="rId30" display="https://podminky.urs.cz/item/CS_URS_2021_02/998011001"/>
    <hyperlink ref="F272" r:id="rId31" display="https://podminky.urs.cz/item/CS_URS_2021_02/711113117"/>
    <hyperlink ref="F279" r:id="rId32" display="https://podminky.urs.cz/item/CS_URS_2021_02/711113127"/>
    <hyperlink ref="F283" r:id="rId33" display="https://podminky.urs.cz/item/CS_URS_2021_02/998711101"/>
    <hyperlink ref="F285" r:id="rId34" display="https://podminky.urs.cz/item/CS_URS_2021_02/998711181"/>
    <hyperlink ref="F288" r:id="rId35" display="https://podminky.urs.cz/item/CS_URS_2021_02/763121611"/>
    <hyperlink ref="F292" r:id="rId36" display="https://podminky.urs.cz/item/CS_URS_2021_02/59030625"/>
    <hyperlink ref="F297" r:id="rId37" display="https://podminky.urs.cz/item/CS_URS_2021_02/59030635"/>
    <hyperlink ref="F302" r:id="rId38" display="https://podminky.urs.cz/item/CS_URS_2021_02/763121621"/>
    <hyperlink ref="F306" r:id="rId39" display="https://podminky.urs.cz/item/CS_URS_2021_02/59030025"/>
    <hyperlink ref="F309" r:id="rId40" display="https://podminky.urs.cz/item/CS_URS_2021_02/763131451"/>
    <hyperlink ref="F313" r:id="rId41" display="https://podminky.urs.cz/item/CS_URS_2021_02/998763301"/>
    <hyperlink ref="F315" r:id="rId42" display="https://podminky.urs.cz/item/CS_URS_2021_02/998763381"/>
    <hyperlink ref="F318" r:id="rId43" display="https://podminky.urs.cz/item/CS_URS_2021_02/766660001"/>
    <hyperlink ref="F325" r:id="rId44" display="https://podminky.urs.cz/item/CS_URS_2021_02/766660002"/>
    <hyperlink ref="F338" r:id="rId45" display="https://podminky.urs.cz/item/CS_URS_2021_02/766660717"/>
    <hyperlink ref="F345" r:id="rId46" display="https://podminky.urs.cz/item/CS_URS_2021_02/54917250"/>
    <hyperlink ref="F347" r:id="rId47" display="https://podminky.urs.cz/item/CS_URS_2021_02/998766101"/>
    <hyperlink ref="F349" r:id="rId48" display="https://podminky.urs.cz/item/CS_URS_2021_02/998766181"/>
    <hyperlink ref="F352" r:id="rId49" display="https://podminky.urs.cz/item/CS_URS_2021_02/771111011"/>
    <hyperlink ref="F356" r:id="rId50" display="https://podminky.urs.cz/item/CS_URS_2021_02/771121011"/>
    <hyperlink ref="F360" r:id="rId51" display="https://podminky.urs.cz/item/CS_URS_2021_02/771151021"/>
    <hyperlink ref="F364" r:id="rId52" display="https://podminky.urs.cz/item/CS_URS_2021_02/771574115"/>
    <hyperlink ref="F368" r:id="rId53" display="https://podminky.urs.cz/item/CS_URS_2021_02/59761406"/>
    <hyperlink ref="F373" r:id="rId54" display="https://podminky.urs.cz/item/CS_URS_2021_02/771577114"/>
    <hyperlink ref="F377" r:id="rId55" display="https://podminky.urs.cz/item/CS_URS_2021_02/998771101"/>
    <hyperlink ref="F379" r:id="rId56" display="https://podminky.urs.cz/item/CS_URS_2021_02/998771181"/>
    <hyperlink ref="F382" r:id="rId57" display="https://podminky.urs.cz/item/CS_URS_2021_02/781121011"/>
    <hyperlink ref="F386" r:id="rId58" display="https://podminky.urs.cz/item/CS_URS_2021_02/781474114"/>
    <hyperlink ref="F390" r:id="rId59" display="https://podminky.urs.cz/item/CS_URS_2021_02/59761040"/>
    <hyperlink ref="F393" r:id="rId60" display="https://podminky.urs.cz/item/CS_URS_2021_02/781477111"/>
    <hyperlink ref="F400" r:id="rId61" display="https://podminky.urs.cz/item/CS_URS_2021_02/781477114"/>
    <hyperlink ref="F404" r:id="rId62" display="https://podminky.urs.cz/item/CS_URS_2021_02/781571141"/>
    <hyperlink ref="F408" r:id="rId63" display="https://podminky.urs.cz/item/CS_URS_2021_02/59761040"/>
    <hyperlink ref="F411" r:id="rId64" display="https://podminky.urs.cz/item/CS_URS_2021_02/998781101"/>
    <hyperlink ref="F413" r:id="rId65" display="https://podminky.urs.cz/item/CS_URS_2021_02/998781181"/>
    <hyperlink ref="F416" r:id="rId66" display="https://podminky.urs.cz/item/CS_URS_2021_02/783301313"/>
    <hyperlink ref="F420" r:id="rId67" display="https://podminky.urs.cz/item/CS_URS_2021_02/783315101"/>
    <hyperlink ref="F424" r:id="rId68" display="https://podminky.urs.cz/item/CS_URS_2021_02/783317101"/>
    <hyperlink ref="F429" r:id="rId69" display="https://podminky.urs.cz/item/CS_URS_2021_02/784181101"/>
    <hyperlink ref="F434" r:id="rId70" display="https://podminky.urs.cz/item/CS_URS_2021_02/784181121"/>
    <hyperlink ref="F441" r:id="rId71" display="https://podminky.urs.cz/item/CS_URS_2021_02/784211111"/>
    <hyperlink ref="F448" r:id="rId72" display="https://podminky.urs.cz/item/CS_URS_2021_02/784211161"/>
    <hyperlink ref="F453" r:id="rId73" display="https://podminky.urs.cz/item/CS_URS_2021_02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637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ROUND((SUM(BE89:BE360)),  2)</f>
        <v>0</v>
      </c>
      <c r="G33" s="40"/>
      <c r="H33" s="40"/>
      <c r="I33" s="150">
        <v>0.20999999999999999</v>
      </c>
      <c r="J33" s="149">
        <f>ROUND(((SUM(BE89:BE360))*I33),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ROUND((SUM(BF89:BF360)),  2)</f>
        <v>0</v>
      </c>
      <c r="G34" s="40"/>
      <c r="H34" s="40"/>
      <c r="I34" s="150">
        <v>0.14999999999999999</v>
      </c>
      <c r="J34" s="149">
        <f>ROUND(((SUM(BF89:BF360))*I34),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ROUND((SUM(BG89:BG360)),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ROUND((SUM(BH89:BH360)),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ROUND((SUM(BI89:BI360)),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 6 - Zdravotně technické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J120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119</v>
      </c>
      <c r="E65" s="170"/>
      <c r="F65" s="170"/>
      <c r="G65" s="170"/>
      <c r="H65" s="170"/>
      <c r="I65" s="170"/>
      <c r="J65" s="171">
        <f>J123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638</v>
      </c>
      <c r="E66" s="176"/>
      <c r="F66" s="176"/>
      <c r="G66" s="176"/>
      <c r="H66" s="176"/>
      <c r="I66" s="176"/>
      <c r="J66" s="177">
        <f>J124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639</v>
      </c>
      <c r="E67" s="176"/>
      <c r="F67" s="176"/>
      <c r="G67" s="176"/>
      <c r="H67" s="176"/>
      <c r="I67" s="176"/>
      <c r="J67" s="177">
        <f>J172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640</v>
      </c>
      <c r="E68" s="176"/>
      <c r="F68" s="176"/>
      <c r="G68" s="176"/>
      <c r="H68" s="176"/>
      <c r="I68" s="176"/>
      <c r="J68" s="177">
        <f>J268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641</v>
      </c>
      <c r="E69" s="176"/>
      <c r="F69" s="176"/>
      <c r="G69" s="176"/>
      <c r="H69" s="176"/>
      <c r="I69" s="176"/>
      <c r="J69" s="177">
        <f>J346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Háj ve Slezsku ON - oprava veřejných WC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99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E.2. 6 - Zdravotně technické instalace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10. 5. 2021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30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IF(E18="","",E18)</f>
        <v>Vyplň údaj</v>
      </c>
      <c r="G86" s="42"/>
      <c r="H86" s="42"/>
      <c r="I86" s="34" t="s">
        <v>32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130</v>
      </c>
      <c r="D88" s="182" t="s">
        <v>54</v>
      </c>
      <c r="E88" s="182" t="s">
        <v>50</v>
      </c>
      <c r="F88" s="182" t="s">
        <v>51</v>
      </c>
      <c r="G88" s="182" t="s">
        <v>131</v>
      </c>
      <c r="H88" s="182" t="s">
        <v>132</v>
      </c>
      <c r="I88" s="182" t="s">
        <v>133</v>
      </c>
      <c r="J88" s="182" t="s">
        <v>103</v>
      </c>
      <c r="K88" s="183" t="s">
        <v>134</v>
      </c>
      <c r="L88" s="184"/>
      <c r="M88" s="94" t="s">
        <v>19</v>
      </c>
      <c r="N88" s="95" t="s">
        <v>39</v>
      </c>
      <c r="O88" s="95" t="s">
        <v>135</v>
      </c>
      <c r="P88" s="95" t="s">
        <v>136</v>
      </c>
      <c r="Q88" s="95" t="s">
        <v>137</v>
      </c>
      <c r="R88" s="95" t="s">
        <v>138</v>
      </c>
      <c r="S88" s="95" t="s">
        <v>139</v>
      </c>
      <c r="T88" s="96" t="s">
        <v>140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141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P90+P123</f>
        <v>0</v>
      </c>
      <c r="Q89" s="98"/>
      <c r="R89" s="187">
        <f>R90+R123</f>
        <v>0.55782464939999998</v>
      </c>
      <c r="S89" s="98"/>
      <c r="T89" s="188">
        <f>T90+T123</f>
        <v>1.5234999999999999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104</v>
      </c>
      <c r="BK89" s="189">
        <f>BK90+BK123</f>
        <v>0</v>
      </c>
    </row>
    <row r="90" s="12" customFormat="1" ht="25.92" customHeight="1">
      <c r="A90" s="12"/>
      <c r="B90" s="190"/>
      <c r="C90" s="191"/>
      <c r="D90" s="192" t="s">
        <v>68</v>
      </c>
      <c r="E90" s="193" t="s">
        <v>142</v>
      </c>
      <c r="F90" s="193" t="s">
        <v>143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P91+P99+P110+P120</f>
        <v>0</v>
      </c>
      <c r="Q90" s="198"/>
      <c r="R90" s="199">
        <f>R91+R99+R110+R120</f>
        <v>0.32419500000000001</v>
      </c>
      <c r="S90" s="198"/>
      <c r="T90" s="200">
        <f>T91+T99+T110+T120</f>
        <v>1.458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69</v>
      </c>
      <c r="AY90" s="201" t="s">
        <v>144</v>
      </c>
      <c r="BK90" s="203">
        <f>BK91+BK99+BK110+BK120</f>
        <v>0</v>
      </c>
    </row>
    <row r="91" s="12" customFormat="1" ht="22.8" customHeight="1">
      <c r="A91" s="12"/>
      <c r="B91" s="190"/>
      <c r="C91" s="191"/>
      <c r="D91" s="192" t="s">
        <v>68</v>
      </c>
      <c r="E91" s="204" t="s">
        <v>187</v>
      </c>
      <c r="F91" s="204" t="s">
        <v>188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SUM(P92:P98)</f>
        <v>0</v>
      </c>
      <c r="Q91" s="198"/>
      <c r="R91" s="199">
        <f>SUM(R92:R98)</f>
        <v>0.32400000000000001</v>
      </c>
      <c r="S91" s="198"/>
      <c r="T91" s="200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77</v>
      </c>
      <c r="AY91" s="201" t="s">
        <v>144</v>
      </c>
      <c r="BK91" s="203">
        <f>SUM(BK92:BK98)</f>
        <v>0</v>
      </c>
    </row>
    <row r="92" s="2" customFormat="1" ht="16.5" customHeight="1">
      <c r="A92" s="40"/>
      <c r="B92" s="41"/>
      <c r="C92" s="206" t="s">
        <v>77</v>
      </c>
      <c r="D92" s="206" t="s">
        <v>149</v>
      </c>
      <c r="E92" s="207" t="s">
        <v>642</v>
      </c>
      <c r="F92" s="208" t="s">
        <v>643</v>
      </c>
      <c r="G92" s="209" t="s">
        <v>177</v>
      </c>
      <c r="H92" s="210">
        <v>8.0999999999999996</v>
      </c>
      <c r="I92" s="211"/>
      <c r="J92" s="212">
        <f>ROUND(I92*H92,2)</f>
        <v>0</v>
      </c>
      <c r="K92" s="208" t="s">
        <v>153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0.040000000000000001</v>
      </c>
      <c r="R92" s="215">
        <f>Q92*H92</f>
        <v>0.32400000000000001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154</v>
      </c>
      <c r="AT92" s="217" t="s">
        <v>149</v>
      </c>
      <c r="AU92" s="217" t="s">
        <v>79</v>
      </c>
      <c r="AY92" s="19" t="s">
        <v>144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154</v>
      </c>
      <c r="BM92" s="217" t="s">
        <v>644</v>
      </c>
    </row>
    <row r="93" s="2" customFormat="1">
      <c r="A93" s="40"/>
      <c r="B93" s="41"/>
      <c r="C93" s="42"/>
      <c r="D93" s="219" t="s">
        <v>156</v>
      </c>
      <c r="E93" s="42"/>
      <c r="F93" s="220" t="s">
        <v>645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156</v>
      </c>
      <c r="AU93" s="19" t="s">
        <v>79</v>
      </c>
    </row>
    <row r="94" s="16" customFormat="1">
      <c r="A94" s="16"/>
      <c r="B94" s="258"/>
      <c r="C94" s="259"/>
      <c r="D94" s="226" t="s">
        <v>158</v>
      </c>
      <c r="E94" s="260" t="s">
        <v>19</v>
      </c>
      <c r="F94" s="261" t="s">
        <v>646</v>
      </c>
      <c r="G94" s="259"/>
      <c r="H94" s="260" t="s">
        <v>19</v>
      </c>
      <c r="I94" s="262"/>
      <c r="J94" s="259"/>
      <c r="K94" s="259"/>
      <c r="L94" s="263"/>
      <c r="M94" s="264"/>
      <c r="N94" s="265"/>
      <c r="O94" s="265"/>
      <c r="P94" s="265"/>
      <c r="Q94" s="265"/>
      <c r="R94" s="265"/>
      <c r="S94" s="265"/>
      <c r="T94" s="26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67" t="s">
        <v>158</v>
      </c>
      <c r="AU94" s="267" t="s">
        <v>79</v>
      </c>
      <c r="AV94" s="16" t="s">
        <v>77</v>
      </c>
      <c r="AW94" s="16" t="s">
        <v>31</v>
      </c>
      <c r="AX94" s="16" t="s">
        <v>69</v>
      </c>
      <c r="AY94" s="267" t="s">
        <v>144</v>
      </c>
    </row>
    <row r="95" s="13" customFormat="1">
      <c r="A95" s="13"/>
      <c r="B95" s="224"/>
      <c r="C95" s="225"/>
      <c r="D95" s="226" t="s">
        <v>158</v>
      </c>
      <c r="E95" s="227" t="s">
        <v>19</v>
      </c>
      <c r="F95" s="228" t="s">
        <v>647</v>
      </c>
      <c r="G95" s="225"/>
      <c r="H95" s="229">
        <v>0.75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158</v>
      </c>
      <c r="AU95" s="235" t="s">
        <v>79</v>
      </c>
      <c r="AV95" s="13" t="s">
        <v>79</v>
      </c>
      <c r="AW95" s="13" t="s">
        <v>31</v>
      </c>
      <c r="AX95" s="13" t="s">
        <v>69</v>
      </c>
      <c r="AY95" s="235" t="s">
        <v>144</v>
      </c>
    </row>
    <row r="96" s="16" customFormat="1">
      <c r="A96" s="16"/>
      <c r="B96" s="258"/>
      <c r="C96" s="259"/>
      <c r="D96" s="226" t="s">
        <v>158</v>
      </c>
      <c r="E96" s="260" t="s">
        <v>19</v>
      </c>
      <c r="F96" s="261" t="s">
        <v>648</v>
      </c>
      <c r="G96" s="259"/>
      <c r="H96" s="260" t="s">
        <v>19</v>
      </c>
      <c r="I96" s="262"/>
      <c r="J96" s="259"/>
      <c r="K96" s="259"/>
      <c r="L96" s="263"/>
      <c r="M96" s="264"/>
      <c r="N96" s="265"/>
      <c r="O96" s="265"/>
      <c r="P96" s="265"/>
      <c r="Q96" s="265"/>
      <c r="R96" s="265"/>
      <c r="S96" s="265"/>
      <c r="T96" s="26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T96" s="267" t="s">
        <v>158</v>
      </c>
      <c r="AU96" s="267" t="s">
        <v>79</v>
      </c>
      <c r="AV96" s="16" t="s">
        <v>77</v>
      </c>
      <c r="AW96" s="16" t="s">
        <v>31</v>
      </c>
      <c r="AX96" s="16" t="s">
        <v>69</v>
      </c>
      <c r="AY96" s="267" t="s">
        <v>144</v>
      </c>
    </row>
    <row r="97" s="13" customFormat="1">
      <c r="A97" s="13"/>
      <c r="B97" s="224"/>
      <c r="C97" s="225"/>
      <c r="D97" s="226" t="s">
        <v>158</v>
      </c>
      <c r="E97" s="227" t="s">
        <v>19</v>
      </c>
      <c r="F97" s="228" t="s">
        <v>649</v>
      </c>
      <c r="G97" s="225"/>
      <c r="H97" s="229">
        <v>7.3499999999999996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158</v>
      </c>
      <c r="AU97" s="235" t="s">
        <v>79</v>
      </c>
      <c r="AV97" s="13" t="s">
        <v>79</v>
      </c>
      <c r="AW97" s="13" t="s">
        <v>31</v>
      </c>
      <c r="AX97" s="13" t="s">
        <v>69</v>
      </c>
      <c r="AY97" s="235" t="s">
        <v>144</v>
      </c>
    </row>
    <row r="98" s="15" customFormat="1">
      <c r="A98" s="15"/>
      <c r="B98" s="247"/>
      <c r="C98" s="248"/>
      <c r="D98" s="226" t="s">
        <v>158</v>
      </c>
      <c r="E98" s="249" t="s">
        <v>19</v>
      </c>
      <c r="F98" s="250" t="s">
        <v>166</v>
      </c>
      <c r="G98" s="248"/>
      <c r="H98" s="251">
        <v>8.0999999999999996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158</v>
      </c>
      <c r="AU98" s="257" t="s">
        <v>79</v>
      </c>
      <c r="AV98" s="15" t="s">
        <v>154</v>
      </c>
      <c r="AW98" s="15" t="s">
        <v>31</v>
      </c>
      <c r="AX98" s="15" t="s">
        <v>77</v>
      </c>
      <c r="AY98" s="257" t="s">
        <v>144</v>
      </c>
    </row>
    <row r="99" s="12" customFormat="1" ht="22.8" customHeight="1">
      <c r="A99" s="12"/>
      <c r="B99" s="190"/>
      <c r="C99" s="191"/>
      <c r="D99" s="192" t="s">
        <v>68</v>
      </c>
      <c r="E99" s="204" t="s">
        <v>209</v>
      </c>
      <c r="F99" s="204" t="s">
        <v>240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SUM(P100:P109)</f>
        <v>0</v>
      </c>
      <c r="Q99" s="198"/>
      <c r="R99" s="199">
        <f>SUM(R100:R109)</f>
        <v>0.00019499999999999997</v>
      </c>
      <c r="S99" s="198"/>
      <c r="T99" s="200">
        <f>SUM(T100:T109)</f>
        <v>1.458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77</v>
      </c>
      <c r="AT99" s="202" t="s">
        <v>68</v>
      </c>
      <c r="AU99" s="202" t="s">
        <v>77</v>
      </c>
      <c r="AY99" s="201" t="s">
        <v>144</v>
      </c>
      <c r="BK99" s="203">
        <f>SUM(BK100:BK109)</f>
        <v>0</v>
      </c>
    </row>
    <row r="100" s="2" customFormat="1" ht="24.15" customHeight="1">
      <c r="A100" s="40"/>
      <c r="B100" s="41"/>
      <c r="C100" s="206" t="s">
        <v>79</v>
      </c>
      <c r="D100" s="206" t="s">
        <v>149</v>
      </c>
      <c r="E100" s="207" t="s">
        <v>650</v>
      </c>
      <c r="F100" s="208" t="s">
        <v>651</v>
      </c>
      <c r="G100" s="209" t="s">
        <v>177</v>
      </c>
      <c r="H100" s="210">
        <v>1.5</v>
      </c>
      <c r="I100" s="211"/>
      <c r="J100" s="212">
        <f>ROUND(I100*H100,2)</f>
        <v>0</v>
      </c>
      <c r="K100" s="208" t="s">
        <v>153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0.00012999999999999999</v>
      </c>
      <c r="R100" s="215">
        <f>Q100*H100</f>
        <v>0.00019499999999999997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154</v>
      </c>
      <c r="AT100" s="217" t="s">
        <v>149</v>
      </c>
      <c r="AU100" s="217" t="s">
        <v>79</v>
      </c>
      <c r="AY100" s="19" t="s">
        <v>144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154</v>
      </c>
      <c r="BM100" s="217" t="s">
        <v>652</v>
      </c>
    </row>
    <row r="101" s="2" customFormat="1">
      <c r="A101" s="40"/>
      <c r="B101" s="41"/>
      <c r="C101" s="42"/>
      <c r="D101" s="219" t="s">
        <v>156</v>
      </c>
      <c r="E101" s="42"/>
      <c r="F101" s="220" t="s">
        <v>653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156</v>
      </c>
      <c r="AU101" s="19" t="s">
        <v>79</v>
      </c>
    </row>
    <row r="102" s="13" customFormat="1">
      <c r="A102" s="13"/>
      <c r="B102" s="224"/>
      <c r="C102" s="225"/>
      <c r="D102" s="226" t="s">
        <v>158</v>
      </c>
      <c r="E102" s="227" t="s">
        <v>19</v>
      </c>
      <c r="F102" s="228" t="s">
        <v>654</v>
      </c>
      <c r="G102" s="225"/>
      <c r="H102" s="229">
        <v>1.5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158</v>
      </c>
      <c r="AU102" s="235" t="s">
        <v>79</v>
      </c>
      <c r="AV102" s="13" t="s">
        <v>79</v>
      </c>
      <c r="AW102" s="13" t="s">
        <v>31</v>
      </c>
      <c r="AX102" s="13" t="s">
        <v>77</v>
      </c>
      <c r="AY102" s="235" t="s">
        <v>144</v>
      </c>
    </row>
    <row r="103" s="2" customFormat="1" ht="24.15" customHeight="1">
      <c r="A103" s="40"/>
      <c r="B103" s="41"/>
      <c r="C103" s="206" t="s">
        <v>145</v>
      </c>
      <c r="D103" s="206" t="s">
        <v>149</v>
      </c>
      <c r="E103" s="207" t="s">
        <v>655</v>
      </c>
      <c r="F103" s="208" t="s">
        <v>656</v>
      </c>
      <c r="G103" s="209" t="s">
        <v>397</v>
      </c>
      <c r="H103" s="210">
        <v>54</v>
      </c>
      <c r="I103" s="211"/>
      <c r="J103" s="212">
        <f>ROUND(I103*H103,2)</f>
        <v>0</v>
      </c>
      <c r="K103" s="208" t="s">
        <v>153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0.027</v>
      </c>
      <c r="T103" s="216">
        <f>S103*H103</f>
        <v>1.458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154</v>
      </c>
      <c r="AT103" s="217" t="s">
        <v>149</v>
      </c>
      <c r="AU103" s="217" t="s">
        <v>79</v>
      </c>
      <c r="AY103" s="19" t="s">
        <v>144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154</v>
      </c>
      <c r="BM103" s="217" t="s">
        <v>657</v>
      </c>
    </row>
    <row r="104" s="2" customFormat="1">
      <c r="A104" s="40"/>
      <c r="B104" s="41"/>
      <c r="C104" s="42"/>
      <c r="D104" s="219" t="s">
        <v>156</v>
      </c>
      <c r="E104" s="42"/>
      <c r="F104" s="220" t="s">
        <v>658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156</v>
      </c>
      <c r="AU104" s="19" t="s">
        <v>79</v>
      </c>
    </row>
    <row r="105" s="16" customFormat="1">
      <c r="A105" s="16"/>
      <c r="B105" s="258"/>
      <c r="C105" s="259"/>
      <c r="D105" s="226" t="s">
        <v>158</v>
      </c>
      <c r="E105" s="260" t="s">
        <v>19</v>
      </c>
      <c r="F105" s="261" t="s">
        <v>646</v>
      </c>
      <c r="G105" s="259"/>
      <c r="H105" s="260" t="s">
        <v>19</v>
      </c>
      <c r="I105" s="262"/>
      <c r="J105" s="259"/>
      <c r="K105" s="259"/>
      <c r="L105" s="263"/>
      <c r="M105" s="264"/>
      <c r="N105" s="265"/>
      <c r="O105" s="265"/>
      <c r="P105" s="265"/>
      <c r="Q105" s="265"/>
      <c r="R105" s="265"/>
      <c r="S105" s="265"/>
      <c r="T105" s="26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67" t="s">
        <v>158</v>
      </c>
      <c r="AU105" s="267" t="s">
        <v>79</v>
      </c>
      <c r="AV105" s="16" t="s">
        <v>77</v>
      </c>
      <c r="AW105" s="16" t="s">
        <v>31</v>
      </c>
      <c r="AX105" s="16" t="s">
        <v>69</v>
      </c>
      <c r="AY105" s="267" t="s">
        <v>144</v>
      </c>
    </row>
    <row r="106" s="13" customFormat="1">
      <c r="A106" s="13"/>
      <c r="B106" s="224"/>
      <c r="C106" s="225"/>
      <c r="D106" s="226" t="s">
        <v>158</v>
      </c>
      <c r="E106" s="227" t="s">
        <v>19</v>
      </c>
      <c r="F106" s="228" t="s">
        <v>659</v>
      </c>
      <c r="G106" s="225"/>
      <c r="H106" s="229">
        <v>5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158</v>
      </c>
      <c r="AU106" s="235" t="s">
        <v>79</v>
      </c>
      <c r="AV106" s="13" t="s">
        <v>79</v>
      </c>
      <c r="AW106" s="13" t="s">
        <v>31</v>
      </c>
      <c r="AX106" s="13" t="s">
        <v>69</v>
      </c>
      <c r="AY106" s="235" t="s">
        <v>144</v>
      </c>
    </row>
    <row r="107" s="16" customFormat="1">
      <c r="A107" s="16"/>
      <c r="B107" s="258"/>
      <c r="C107" s="259"/>
      <c r="D107" s="226" t="s">
        <v>158</v>
      </c>
      <c r="E107" s="260" t="s">
        <v>19</v>
      </c>
      <c r="F107" s="261" t="s">
        <v>648</v>
      </c>
      <c r="G107" s="259"/>
      <c r="H107" s="260" t="s">
        <v>19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67" t="s">
        <v>158</v>
      </c>
      <c r="AU107" s="267" t="s">
        <v>79</v>
      </c>
      <c r="AV107" s="16" t="s">
        <v>77</v>
      </c>
      <c r="AW107" s="16" t="s">
        <v>31</v>
      </c>
      <c r="AX107" s="16" t="s">
        <v>69</v>
      </c>
      <c r="AY107" s="267" t="s">
        <v>144</v>
      </c>
    </row>
    <row r="108" s="13" customFormat="1">
      <c r="A108" s="13"/>
      <c r="B108" s="224"/>
      <c r="C108" s="225"/>
      <c r="D108" s="226" t="s">
        <v>158</v>
      </c>
      <c r="E108" s="227" t="s">
        <v>19</v>
      </c>
      <c r="F108" s="228" t="s">
        <v>660</v>
      </c>
      <c r="G108" s="225"/>
      <c r="H108" s="229">
        <v>49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158</v>
      </c>
      <c r="AU108" s="235" t="s">
        <v>79</v>
      </c>
      <c r="AV108" s="13" t="s">
        <v>79</v>
      </c>
      <c r="AW108" s="13" t="s">
        <v>31</v>
      </c>
      <c r="AX108" s="13" t="s">
        <v>69</v>
      </c>
      <c r="AY108" s="235" t="s">
        <v>144</v>
      </c>
    </row>
    <row r="109" s="15" customFormat="1">
      <c r="A109" s="15"/>
      <c r="B109" s="247"/>
      <c r="C109" s="248"/>
      <c r="D109" s="226" t="s">
        <v>158</v>
      </c>
      <c r="E109" s="249" t="s">
        <v>19</v>
      </c>
      <c r="F109" s="250" t="s">
        <v>166</v>
      </c>
      <c r="G109" s="248"/>
      <c r="H109" s="251">
        <v>54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158</v>
      </c>
      <c r="AU109" s="257" t="s">
        <v>79</v>
      </c>
      <c r="AV109" s="15" t="s">
        <v>154</v>
      </c>
      <c r="AW109" s="15" t="s">
        <v>31</v>
      </c>
      <c r="AX109" s="15" t="s">
        <v>77</v>
      </c>
      <c r="AY109" s="257" t="s">
        <v>144</v>
      </c>
    </row>
    <row r="110" s="12" customFormat="1" ht="22.8" customHeight="1">
      <c r="A110" s="12"/>
      <c r="B110" s="190"/>
      <c r="C110" s="191"/>
      <c r="D110" s="192" t="s">
        <v>68</v>
      </c>
      <c r="E110" s="204" t="s">
        <v>336</v>
      </c>
      <c r="F110" s="204" t="s">
        <v>337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SUM(P111:P119)</f>
        <v>0</v>
      </c>
      <c r="Q110" s="198"/>
      <c r="R110" s="199">
        <f>SUM(R111:R119)</f>
        <v>0</v>
      </c>
      <c r="S110" s="198"/>
      <c r="T110" s="20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77</v>
      </c>
      <c r="AT110" s="202" t="s">
        <v>68</v>
      </c>
      <c r="AU110" s="202" t="s">
        <v>77</v>
      </c>
      <c r="AY110" s="201" t="s">
        <v>144</v>
      </c>
      <c r="BK110" s="203">
        <f>SUM(BK111:BK119)</f>
        <v>0</v>
      </c>
    </row>
    <row r="111" s="2" customFormat="1" ht="24.15" customHeight="1">
      <c r="A111" s="40"/>
      <c r="B111" s="41"/>
      <c r="C111" s="206" t="s">
        <v>154</v>
      </c>
      <c r="D111" s="206" t="s">
        <v>149</v>
      </c>
      <c r="E111" s="207" t="s">
        <v>661</v>
      </c>
      <c r="F111" s="208" t="s">
        <v>662</v>
      </c>
      <c r="G111" s="209" t="s">
        <v>169</v>
      </c>
      <c r="H111" s="210">
        <v>1.524</v>
      </c>
      <c r="I111" s="211"/>
      <c r="J111" s="212">
        <f>ROUND(I111*H111,2)</f>
        <v>0</v>
      </c>
      <c r="K111" s="208" t="s">
        <v>153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154</v>
      </c>
      <c r="AT111" s="217" t="s">
        <v>149</v>
      </c>
      <c r="AU111" s="217" t="s">
        <v>79</v>
      </c>
      <c r="AY111" s="19" t="s">
        <v>144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154</v>
      </c>
      <c r="BM111" s="217" t="s">
        <v>663</v>
      </c>
    </row>
    <row r="112" s="2" customFormat="1">
      <c r="A112" s="40"/>
      <c r="B112" s="41"/>
      <c r="C112" s="42"/>
      <c r="D112" s="219" t="s">
        <v>156</v>
      </c>
      <c r="E112" s="42"/>
      <c r="F112" s="220" t="s">
        <v>664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156</v>
      </c>
      <c r="AU112" s="19" t="s">
        <v>79</v>
      </c>
    </row>
    <row r="113" s="2" customFormat="1" ht="21.75" customHeight="1">
      <c r="A113" s="40"/>
      <c r="B113" s="41"/>
      <c r="C113" s="206" t="s">
        <v>181</v>
      </c>
      <c r="D113" s="206" t="s">
        <v>149</v>
      </c>
      <c r="E113" s="207" t="s">
        <v>665</v>
      </c>
      <c r="F113" s="208" t="s">
        <v>666</v>
      </c>
      <c r="G113" s="209" t="s">
        <v>169</v>
      </c>
      <c r="H113" s="210">
        <v>1.524</v>
      </c>
      <c r="I113" s="211"/>
      <c r="J113" s="212">
        <f>ROUND(I113*H113,2)</f>
        <v>0</v>
      </c>
      <c r="K113" s="208" t="s">
        <v>153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154</v>
      </c>
      <c r="AT113" s="217" t="s">
        <v>149</v>
      </c>
      <c r="AU113" s="217" t="s">
        <v>79</v>
      </c>
      <c r="AY113" s="19" t="s">
        <v>144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154</v>
      </c>
      <c r="BM113" s="217" t="s">
        <v>667</v>
      </c>
    </row>
    <row r="114" s="2" customFormat="1">
      <c r="A114" s="40"/>
      <c r="B114" s="41"/>
      <c r="C114" s="42"/>
      <c r="D114" s="219" t="s">
        <v>156</v>
      </c>
      <c r="E114" s="42"/>
      <c r="F114" s="220" t="s">
        <v>668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156</v>
      </c>
      <c r="AU114" s="19" t="s">
        <v>79</v>
      </c>
    </row>
    <row r="115" s="2" customFormat="1" ht="21.75" customHeight="1">
      <c r="A115" s="40"/>
      <c r="B115" s="41"/>
      <c r="C115" s="206" t="s">
        <v>187</v>
      </c>
      <c r="D115" s="206" t="s">
        <v>149</v>
      </c>
      <c r="E115" s="207" t="s">
        <v>669</v>
      </c>
      <c r="F115" s="208" t="s">
        <v>670</v>
      </c>
      <c r="G115" s="209" t="s">
        <v>169</v>
      </c>
      <c r="H115" s="210">
        <v>22.859999999999999</v>
      </c>
      <c r="I115" s="211"/>
      <c r="J115" s="212">
        <f>ROUND(I115*H115,2)</f>
        <v>0</v>
      </c>
      <c r="K115" s="208" t="s">
        <v>153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154</v>
      </c>
      <c r="AT115" s="217" t="s">
        <v>149</v>
      </c>
      <c r="AU115" s="217" t="s">
        <v>79</v>
      </c>
      <c r="AY115" s="19" t="s">
        <v>144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154</v>
      </c>
      <c r="BM115" s="217" t="s">
        <v>671</v>
      </c>
    </row>
    <row r="116" s="2" customFormat="1">
      <c r="A116" s="40"/>
      <c r="B116" s="41"/>
      <c r="C116" s="42"/>
      <c r="D116" s="219" t="s">
        <v>156</v>
      </c>
      <c r="E116" s="42"/>
      <c r="F116" s="220" t="s">
        <v>672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156</v>
      </c>
      <c r="AU116" s="19" t="s">
        <v>79</v>
      </c>
    </row>
    <row r="117" s="13" customFormat="1">
      <c r="A117" s="13"/>
      <c r="B117" s="224"/>
      <c r="C117" s="225"/>
      <c r="D117" s="226" t="s">
        <v>158</v>
      </c>
      <c r="E117" s="227" t="s">
        <v>19</v>
      </c>
      <c r="F117" s="228" t="s">
        <v>673</v>
      </c>
      <c r="G117" s="225"/>
      <c r="H117" s="229">
        <v>22.859999999999999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158</v>
      </c>
      <c r="AU117" s="235" t="s">
        <v>79</v>
      </c>
      <c r="AV117" s="13" t="s">
        <v>79</v>
      </c>
      <c r="AW117" s="13" t="s">
        <v>31</v>
      </c>
      <c r="AX117" s="13" t="s">
        <v>77</v>
      </c>
      <c r="AY117" s="235" t="s">
        <v>144</v>
      </c>
    </row>
    <row r="118" s="2" customFormat="1" ht="24.15" customHeight="1">
      <c r="A118" s="40"/>
      <c r="B118" s="41"/>
      <c r="C118" s="206" t="s">
        <v>196</v>
      </c>
      <c r="D118" s="206" t="s">
        <v>149</v>
      </c>
      <c r="E118" s="207" t="s">
        <v>674</v>
      </c>
      <c r="F118" s="208" t="s">
        <v>675</v>
      </c>
      <c r="G118" s="209" t="s">
        <v>169</v>
      </c>
      <c r="H118" s="210">
        <v>1.524</v>
      </c>
      <c r="I118" s="211"/>
      <c r="J118" s="212">
        <f>ROUND(I118*H118,2)</f>
        <v>0</v>
      </c>
      <c r="K118" s="208" t="s">
        <v>153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154</v>
      </c>
      <c r="AT118" s="217" t="s">
        <v>149</v>
      </c>
      <c r="AU118" s="217" t="s">
        <v>79</v>
      </c>
      <c r="AY118" s="19" t="s">
        <v>144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154</v>
      </c>
      <c r="BM118" s="217" t="s">
        <v>676</v>
      </c>
    </row>
    <row r="119" s="2" customFormat="1">
      <c r="A119" s="40"/>
      <c r="B119" s="41"/>
      <c r="C119" s="42"/>
      <c r="D119" s="219" t="s">
        <v>156</v>
      </c>
      <c r="E119" s="42"/>
      <c r="F119" s="220" t="s">
        <v>677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156</v>
      </c>
      <c r="AU119" s="19" t="s">
        <v>79</v>
      </c>
    </row>
    <row r="120" s="12" customFormat="1" ht="22.8" customHeight="1">
      <c r="A120" s="12"/>
      <c r="B120" s="190"/>
      <c r="C120" s="191"/>
      <c r="D120" s="192" t="s">
        <v>68</v>
      </c>
      <c r="E120" s="204" t="s">
        <v>354</v>
      </c>
      <c r="F120" s="204" t="s">
        <v>355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SUM(P121:P122)</f>
        <v>0</v>
      </c>
      <c r="Q120" s="198"/>
      <c r="R120" s="199">
        <f>SUM(R121:R122)</f>
        <v>0</v>
      </c>
      <c r="S120" s="198"/>
      <c r="T120" s="200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77</v>
      </c>
      <c r="AT120" s="202" t="s">
        <v>68</v>
      </c>
      <c r="AU120" s="202" t="s">
        <v>77</v>
      </c>
      <c r="AY120" s="201" t="s">
        <v>144</v>
      </c>
      <c r="BK120" s="203">
        <f>SUM(BK121:BK122)</f>
        <v>0</v>
      </c>
    </row>
    <row r="121" s="2" customFormat="1" ht="33" customHeight="1">
      <c r="A121" s="40"/>
      <c r="B121" s="41"/>
      <c r="C121" s="206" t="s">
        <v>204</v>
      </c>
      <c r="D121" s="206" t="s">
        <v>149</v>
      </c>
      <c r="E121" s="207" t="s">
        <v>678</v>
      </c>
      <c r="F121" s="208" t="s">
        <v>679</v>
      </c>
      <c r="G121" s="209" t="s">
        <v>169</v>
      </c>
      <c r="H121" s="210">
        <v>0.32400000000000001</v>
      </c>
      <c r="I121" s="211"/>
      <c r="J121" s="212">
        <f>ROUND(I121*H121,2)</f>
        <v>0</v>
      </c>
      <c r="K121" s="208" t="s">
        <v>153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154</v>
      </c>
      <c r="AT121" s="217" t="s">
        <v>149</v>
      </c>
      <c r="AU121" s="217" t="s">
        <v>79</v>
      </c>
      <c r="AY121" s="19" t="s">
        <v>144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154</v>
      </c>
      <c r="BM121" s="217" t="s">
        <v>680</v>
      </c>
    </row>
    <row r="122" s="2" customFormat="1">
      <c r="A122" s="40"/>
      <c r="B122" s="41"/>
      <c r="C122" s="42"/>
      <c r="D122" s="219" t="s">
        <v>156</v>
      </c>
      <c r="E122" s="42"/>
      <c r="F122" s="220" t="s">
        <v>681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156</v>
      </c>
      <c r="AU122" s="19" t="s">
        <v>79</v>
      </c>
    </row>
    <row r="123" s="12" customFormat="1" ht="25.92" customHeight="1">
      <c r="A123" s="12"/>
      <c r="B123" s="190"/>
      <c r="C123" s="191"/>
      <c r="D123" s="192" t="s">
        <v>68</v>
      </c>
      <c r="E123" s="193" t="s">
        <v>361</v>
      </c>
      <c r="F123" s="193" t="s">
        <v>362</v>
      </c>
      <c r="G123" s="191"/>
      <c r="H123" s="191"/>
      <c r="I123" s="194"/>
      <c r="J123" s="195">
        <f>BK123</f>
        <v>0</v>
      </c>
      <c r="K123" s="191"/>
      <c r="L123" s="196"/>
      <c r="M123" s="197"/>
      <c r="N123" s="198"/>
      <c r="O123" s="198"/>
      <c r="P123" s="199">
        <f>P124+P172+P268+P346</f>
        <v>0</v>
      </c>
      <c r="Q123" s="198"/>
      <c r="R123" s="199">
        <f>R124+R172+R268+R346</f>
        <v>0.2336296494</v>
      </c>
      <c r="S123" s="198"/>
      <c r="T123" s="200">
        <f>T124+T172+T268+T346</f>
        <v>0.065500000000000003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79</v>
      </c>
      <c r="AT123" s="202" t="s">
        <v>68</v>
      </c>
      <c r="AU123" s="202" t="s">
        <v>69</v>
      </c>
      <c r="AY123" s="201" t="s">
        <v>144</v>
      </c>
      <c r="BK123" s="203">
        <f>BK124+BK172+BK268+BK346</f>
        <v>0</v>
      </c>
    </row>
    <row r="124" s="12" customFormat="1" ht="22.8" customHeight="1">
      <c r="A124" s="12"/>
      <c r="B124" s="190"/>
      <c r="C124" s="191"/>
      <c r="D124" s="192" t="s">
        <v>68</v>
      </c>
      <c r="E124" s="204" t="s">
        <v>682</v>
      </c>
      <c r="F124" s="204" t="s">
        <v>683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SUM(P125:P171)</f>
        <v>0</v>
      </c>
      <c r="Q124" s="198"/>
      <c r="R124" s="199">
        <f>SUM(R125:R171)</f>
        <v>0.049866331799999997</v>
      </c>
      <c r="S124" s="198"/>
      <c r="T124" s="200">
        <f>SUM(T125:T171)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79</v>
      </c>
      <c r="AT124" s="202" t="s">
        <v>68</v>
      </c>
      <c r="AU124" s="202" t="s">
        <v>77</v>
      </c>
      <c r="AY124" s="201" t="s">
        <v>144</v>
      </c>
      <c r="BK124" s="203">
        <f>SUM(BK125:BK171)</f>
        <v>0</v>
      </c>
    </row>
    <row r="125" s="2" customFormat="1" ht="16.5" customHeight="1">
      <c r="A125" s="40"/>
      <c r="B125" s="41"/>
      <c r="C125" s="206" t="s">
        <v>209</v>
      </c>
      <c r="D125" s="206" t="s">
        <v>149</v>
      </c>
      <c r="E125" s="207" t="s">
        <v>684</v>
      </c>
      <c r="F125" s="208" t="s">
        <v>685</v>
      </c>
      <c r="G125" s="209" t="s">
        <v>221</v>
      </c>
      <c r="H125" s="210">
        <v>1</v>
      </c>
      <c r="I125" s="211"/>
      <c r="J125" s="212">
        <f>ROUND(I125*H125,2)</f>
        <v>0</v>
      </c>
      <c r="K125" s="208" t="s">
        <v>153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0.0222015318</v>
      </c>
      <c r="R125" s="215">
        <f>Q125*H125</f>
        <v>0.0222015318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289</v>
      </c>
      <c r="AT125" s="217" t="s">
        <v>149</v>
      </c>
      <c r="AU125" s="217" t="s">
        <v>79</v>
      </c>
      <c r="AY125" s="19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289</v>
      </c>
      <c r="BM125" s="217" t="s">
        <v>686</v>
      </c>
    </row>
    <row r="126" s="2" customFormat="1">
      <c r="A126" s="40"/>
      <c r="B126" s="41"/>
      <c r="C126" s="42"/>
      <c r="D126" s="219" t="s">
        <v>156</v>
      </c>
      <c r="E126" s="42"/>
      <c r="F126" s="220" t="s">
        <v>687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156</v>
      </c>
      <c r="AU126" s="19" t="s">
        <v>79</v>
      </c>
    </row>
    <row r="127" s="13" customFormat="1">
      <c r="A127" s="13"/>
      <c r="B127" s="224"/>
      <c r="C127" s="225"/>
      <c r="D127" s="226" t="s">
        <v>158</v>
      </c>
      <c r="E127" s="227" t="s">
        <v>19</v>
      </c>
      <c r="F127" s="228" t="s">
        <v>77</v>
      </c>
      <c r="G127" s="225"/>
      <c r="H127" s="229">
        <v>1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158</v>
      </c>
      <c r="AU127" s="235" t="s">
        <v>79</v>
      </c>
      <c r="AV127" s="13" t="s">
        <v>79</v>
      </c>
      <c r="AW127" s="13" t="s">
        <v>31</v>
      </c>
      <c r="AX127" s="13" t="s">
        <v>77</v>
      </c>
      <c r="AY127" s="235" t="s">
        <v>144</v>
      </c>
    </row>
    <row r="128" s="2" customFormat="1" ht="16.5" customHeight="1">
      <c r="A128" s="40"/>
      <c r="B128" s="41"/>
      <c r="C128" s="206" t="s">
        <v>243</v>
      </c>
      <c r="D128" s="206" t="s">
        <v>149</v>
      </c>
      <c r="E128" s="207" t="s">
        <v>688</v>
      </c>
      <c r="F128" s="208" t="s">
        <v>689</v>
      </c>
      <c r="G128" s="209" t="s">
        <v>397</v>
      </c>
      <c r="H128" s="210">
        <v>12</v>
      </c>
      <c r="I128" s="211"/>
      <c r="J128" s="212">
        <f>ROUND(I128*H128,2)</f>
        <v>0</v>
      </c>
      <c r="K128" s="208" t="s">
        <v>153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0.0020098999999999998</v>
      </c>
      <c r="R128" s="215">
        <f>Q128*H128</f>
        <v>0.024118799999999996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289</v>
      </c>
      <c r="AT128" s="217" t="s">
        <v>149</v>
      </c>
      <c r="AU128" s="217" t="s">
        <v>79</v>
      </c>
      <c r="AY128" s="19" t="s">
        <v>144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289</v>
      </c>
      <c r="BM128" s="217" t="s">
        <v>690</v>
      </c>
    </row>
    <row r="129" s="2" customFormat="1">
      <c r="A129" s="40"/>
      <c r="B129" s="41"/>
      <c r="C129" s="42"/>
      <c r="D129" s="219" t="s">
        <v>156</v>
      </c>
      <c r="E129" s="42"/>
      <c r="F129" s="220" t="s">
        <v>691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156</v>
      </c>
      <c r="AU129" s="19" t="s">
        <v>79</v>
      </c>
    </row>
    <row r="130" s="16" customFormat="1">
      <c r="A130" s="16"/>
      <c r="B130" s="258"/>
      <c r="C130" s="259"/>
      <c r="D130" s="226" t="s">
        <v>158</v>
      </c>
      <c r="E130" s="260" t="s">
        <v>19</v>
      </c>
      <c r="F130" s="261" t="s">
        <v>692</v>
      </c>
      <c r="G130" s="259"/>
      <c r="H130" s="260" t="s">
        <v>19</v>
      </c>
      <c r="I130" s="262"/>
      <c r="J130" s="259"/>
      <c r="K130" s="259"/>
      <c r="L130" s="263"/>
      <c r="M130" s="264"/>
      <c r="N130" s="265"/>
      <c r="O130" s="265"/>
      <c r="P130" s="265"/>
      <c r="Q130" s="265"/>
      <c r="R130" s="265"/>
      <c r="S130" s="265"/>
      <c r="T130" s="26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7" t="s">
        <v>158</v>
      </c>
      <c r="AU130" s="267" t="s">
        <v>79</v>
      </c>
      <c r="AV130" s="16" t="s">
        <v>77</v>
      </c>
      <c r="AW130" s="16" t="s">
        <v>31</v>
      </c>
      <c r="AX130" s="16" t="s">
        <v>69</v>
      </c>
      <c r="AY130" s="267" t="s">
        <v>144</v>
      </c>
    </row>
    <row r="131" s="13" customFormat="1">
      <c r="A131" s="13"/>
      <c r="B131" s="224"/>
      <c r="C131" s="225"/>
      <c r="D131" s="226" t="s">
        <v>158</v>
      </c>
      <c r="E131" s="227" t="s">
        <v>19</v>
      </c>
      <c r="F131" s="228" t="s">
        <v>693</v>
      </c>
      <c r="G131" s="225"/>
      <c r="H131" s="229">
        <v>12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158</v>
      </c>
      <c r="AU131" s="235" t="s">
        <v>79</v>
      </c>
      <c r="AV131" s="13" t="s">
        <v>79</v>
      </c>
      <c r="AW131" s="13" t="s">
        <v>31</v>
      </c>
      <c r="AX131" s="13" t="s">
        <v>69</v>
      </c>
      <c r="AY131" s="235" t="s">
        <v>144</v>
      </c>
    </row>
    <row r="132" s="15" customFormat="1">
      <c r="A132" s="15"/>
      <c r="B132" s="247"/>
      <c r="C132" s="248"/>
      <c r="D132" s="226" t="s">
        <v>158</v>
      </c>
      <c r="E132" s="249" t="s">
        <v>19</v>
      </c>
      <c r="F132" s="250" t="s">
        <v>166</v>
      </c>
      <c r="G132" s="248"/>
      <c r="H132" s="251">
        <v>12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158</v>
      </c>
      <c r="AU132" s="257" t="s">
        <v>79</v>
      </c>
      <c r="AV132" s="15" t="s">
        <v>154</v>
      </c>
      <c r="AW132" s="15" t="s">
        <v>31</v>
      </c>
      <c r="AX132" s="15" t="s">
        <v>77</v>
      </c>
      <c r="AY132" s="257" t="s">
        <v>144</v>
      </c>
    </row>
    <row r="133" s="2" customFormat="1" ht="16.5" customHeight="1">
      <c r="A133" s="40"/>
      <c r="B133" s="41"/>
      <c r="C133" s="206" t="s">
        <v>248</v>
      </c>
      <c r="D133" s="206" t="s">
        <v>149</v>
      </c>
      <c r="E133" s="207" t="s">
        <v>694</v>
      </c>
      <c r="F133" s="208" t="s">
        <v>695</v>
      </c>
      <c r="G133" s="209" t="s">
        <v>397</v>
      </c>
      <c r="H133" s="210">
        <v>5</v>
      </c>
      <c r="I133" s="211"/>
      <c r="J133" s="212">
        <f>ROUND(I133*H133,2)</f>
        <v>0</v>
      </c>
      <c r="K133" s="208" t="s">
        <v>153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0.00041189999999999998</v>
      </c>
      <c r="R133" s="215">
        <f>Q133*H133</f>
        <v>0.0020594999999999997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289</v>
      </c>
      <c r="AT133" s="217" t="s">
        <v>149</v>
      </c>
      <c r="AU133" s="217" t="s">
        <v>79</v>
      </c>
      <c r="AY133" s="19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289</v>
      </c>
      <c r="BM133" s="217" t="s">
        <v>696</v>
      </c>
    </row>
    <row r="134" s="2" customFormat="1">
      <c r="A134" s="40"/>
      <c r="B134" s="41"/>
      <c r="C134" s="42"/>
      <c r="D134" s="219" t="s">
        <v>156</v>
      </c>
      <c r="E134" s="42"/>
      <c r="F134" s="220" t="s">
        <v>697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156</v>
      </c>
      <c r="AU134" s="19" t="s">
        <v>79</v>
      </c>
    </row>
    <row r="135" s="16" customFormat="1">
      <c r="A135" s="16"/>
      <c r="B135" s="258"/>
      <c r="C135" s="259"/>
      <c r="D135" s="226" t="s">
        <v>158</v>
      </c>
      <c r="E135" s="260" t="s">
        <v>19</v>
      </c>
      <c r="F135" s="261" t="s">
        <v>692</v>
      </c>
      <c r="G135" s="259"/>
      <c r="H135" s="260" t="s">
        <v>19</v>
      </c>
      <c r="I135" s="262"/>
      <c r="J135" s="259"/>
      <c r="K135" s="259"/>
      <c r="L135" s="263"/>
      <c r="M135" s="264"/>
      <c r="N135" s="265"/>
      <c r="O135" s="265"/>
      <c r="P135" s="265"/>
      <c r="Q135" s="265"/>
      <c r="R135" s="265"/>
      <c r="S135" s="265"/>
      <c r="T135" s="26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7" t="s">
        <v>158</v>
      </c>
      <c r="AU135" s="267" t="s">
        <v>79</v>
      </c>
      <c r="AV135" s="16" t="s">
        <v>77</v>
      </c>
      <c r="AW135" s="16" t="s">
        <v>31</v>
      </c>
      <c r="AX135" s="16" t="s">
        <v>69</v>
      </c>
      <c r="AY135" s="267" t="s">
        <v>144</v>
      </c>
    </row>
    <row r="136" s="13" customFormat="1">
      <c r="A136" s="13"/>
      <c r="B136" s="224"/>
      <c r="C136" s="225"/>
      <c r="D136" s="226" t="s">
        <v>158</v>
      </c>
      <c r="E136" s="227" t="s">
        <v>19</v>
      </c>
      <c r="F136" s="228" t="s">
        <v>659</v>
      </c>
      <c r="G136" s="225"/>
      <c r="H136" s="229">
        <v>5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158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144</v>
      </c>
    </row>
    <row r="137" s="15" customFormat="1">
      <c r="A137" s="15"/>
      <c r="B137" s="247"/>
      <c r="C137" s="248"/>
      <c r="D137" s="226" t="s">
        <v>158</v>
      </c>
      <c r="E137" s="249" t="s">
        <v>19</v>
      </c>
      <c r="F137" s="250" t="s">
        <v>166</v>
      </c>
      <c r="G137" s="248"/>
      <c r="H137" s="251">
        <v>5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158</v>
      </c>
      <c r="AU137" s="257" t="s">
        <v>79</v>
      </c>
      <c r="AV137" s="15" t="s">
        <v>154</v>
      </c>
      <c r="AW137" s="15" t="s">
        <v>31</v>
      </c>
      <c r="AX137" s="15" t="s">
        <v>77</v>
      </c>
      <c r="AY137" s="257" t="s">
        <v>144</v>
      </c>
    </row>
    <row r="138" s="2" customFormat="1" ht="16.5" customHeight="1">
      <c r="A138" s="40"/>
      <c r="B138" s="41"/>
      <c r="C138" s="206" t="s">
        <v>254</v>
      </c>
      <c r="D138" s="206" t="s">
        <v>149</v>
      </c>
      <c r="E138" s="207" t="s">
        <v>698</v>
      </c>
      <c r="F138" s="208" t="s">
        <v>699</v>
      </c>
      <c r="G138" s="209" t="s">
        <v>397</v>
      </c>
      <c r="H138" s="210">
        <v>1</v>
      </c>
      <c r="I138" s="211"/>
      <c r="J138" s="212">
        <f>ROUND(I138*H138,2)</f>
        <v>0</v>
      </c>
      <c r="K138" s="208" t="s">
        <v>153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0.00047649999999999998</v>
      </c>
      <c r="R138" s="215">
        <f>Q138*H138</f>
        <v>0.00047649999999999998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289</v>
      </c>
      <c r="AT138" s="217" t="s">
        <v>149</v>
      </c>
      <c r="AU138" s="217" t="s">
        <v>79</v>
      </c>
      <c r="AY138" s="19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289</v>
      </c>
      <c r="BM138" s="217" t="s">
        <v>700</v>
      </c>
    </row>
    <row r="139" s="2" customFormat="1">
      <c r="A139" s="40"/>
      <c r="B139" s="41"/>
      <c r="C139" s="42"/>
      <c r="D139" s="219" t="s">
        <v>156</v>
      </c>
      <c r="E139" s="42"/>
      <c r="F139" s="220" t="s">
        <v>701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156</v>
      </c>
      <c r="AU139" s="19" t="s">
        <v>79</v>
      </c>
    </row>
    <row r="140" s="16" customFormat="1">
      <c r="A140" s="16"/>
      <c r="B140" s="258"/>
      <c r="C140" s="259"/>
      <c r="D140" s="226" t="s">
        <v>158</v>
      </c>
      <c r="E140" s="260" t="s">
        <v>19</v>
      </c>
      <c r="F140" s="261" t="s">
        <v>692</v>
      </c>
      <c r="G140" s="259"/>
      <c r="H140" s="260" t="s">
        <v>19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67" t="s">
        <v>158</v>
      </c>
      <c r="AU140" s="267" t="s">
        <v>79</v>
      </c>
      <c r="AV140" s="16" t="s">
        <v>77</v>
      </c>
      <c r="AW140" s="16" t="s">
        <v>31</v>
      </c>
      <c r="AX140" s="16" t="s">
        <v>69</v>
      </c>
      <c r="AY140" s="267" t="s">
        <v>144</v>
      </c>
    </row>
    <row r="141" s="13" customFormat="1">
      <c r="A141" s="13"/>
      <c r="B141" s="224"/>
      <c r="C141" s="225"/>
      <c r="D141" s="226" t="s">
        <v>158</v>
      </c>
      <c r="E141" s="227" t="s">
        <v>19</v>
      </c>
      <c r="F141" s="228" t="s">
        <v>702</v>
      </c>
      <c r="G141" s="225"/>
      <c r="H141" s="229">
        <v>1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158</v>
      </c>
      <c r="AU141" s="235" t="s">
        <v>79</v>
      </c>
      <c r="AV141" s="13" t="s">
        <v>79</v>
      </c>
      <c r="AW141" s="13" t="s">
        <v>31</v>
      </c>
      <c r="AX141" s="13" t="s">
        <v>69</v>
      </c>
      <c r="AY141" s="235" t="s">
        <v>144</v>
      </c>
    </row>
    <row r="142" s="15" customFormat="1">
      <c r="A142" s="15"/>
      <c r="B142" s="247"/>
      <c r="C142" s="248"/>
      <c r="D142" s="226" t="s">
        <v>158</v>
      </c>
      <c r="E142" s="249" t="s">
        <v>19</v>
      </c>
      <c r="F142" s="250" t="s">
        <v>166</v>
      </c>
      <c r="G142" s="248"/>
      <c r="H142" s="251">
        <v>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7" t="s">
        <v>158</v>
      </c>
      <c r="AU142" s="257" t="s">
        <v>79</v>
      </c>
      <c r="AV142" s="15" t="s">
        <v>154</v>
      </c>
      <c r="AW142" s="15" t="s">
        <v>31</v>
      </c>
      <c r="AX142" s="15" t="s">
        <v>77</v>
      </c>
      <c r="AY142" s="257" t="s">
        <v>144</v>
      </c>
    </row>
    <row r="143" s="2" customFormat="1" ht="16.5" customHeight="1">
      <c r="A143" s="40"/>
      <c r="B143" s="41"/>
      <c r="C143" s="206" t="s">
        <v>261</v>
      </c>
      <c r="D143" s="206" t="s">
        <v>149</v>
      </c>
      <c r="E143" s="207" t="s">
        <v>703</v>
      </c>
      <c r="F143" s="208" t="s">
        <v>704</v>
      </c>
      <c r="G143" s="209" t="s">
        <v>221</v>
      </c>
      <c r="H143" s="210">
        <v>1</v>
      </c>
      <c r="I143" s="211"/>
      <c r="J143" s="212">
        <f>ROUND(I143*H143,2)</f>
        <v>0</v>
      </c>
      <c r="K143" s="208" t="s">
        <v>153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289</v>
      </c>
      <c r="AT143" s="217" t="s">
        <v>149</v>
      </c>
      <c r="AU143" s="217" t="s">
        <v>79</v>
      </c>
      <c r="AY143" s="19" t="s">
        <v>144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289</v>
      </c>
      <c r="BM143" s="217" t="s">
        <v>705</v>
      </c>
    </row>
    <row r="144" s="2" customFormat="1">
      <c r="A144" s="40"/>
      <c r="B144" s="41"/>
      <c r="C144" s="42"/>
      <c r="D144" s="219" t="s">
        <v>156</v>
      </c>
      <c r="E144" s="42"/>
      <c r="F144" s="220" t="s">
        <v>706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156</v>
      </c>
      <c r="AU144" s="19" t="s">
        <v>79</v>
      </c>
    </row>
    <row r="145" s="16" customFormat="1">
      <c r="A145" s="16"/>
      <c r="B145" s="258"/>
      <c r="C145" s="259"/>
      <c r="D145" s="226" t="s">
        <v>158</v>
      </c>
      <c r="E145" s="260" t="s">
        <v>19</v>
      </c>
      <c r="F145" s="261" t="s">
        <v>692</v>
      </c>
      <c r="G145" s="259"/>
      <c r="H145" s="260" t="s">
        <v>19</v>
      </c>
      <c r="I145" s="262"/>
      <c r="J145" s="259"/>
      <c r="K145" s="259"/>
      <c r="L145" s="263"/>
      <c r="M145" s="264"/>
      <c r="N145" s="265"/>
      <c r="O145" s="265"/>
      <c r="P145" s="265"/>
      <c r="Q145" s="265"/>
      <c r="R145" s="265"/>
      <c r="S145" s="265"/>
      <c r="T145" s="26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7" t="s">
        <v>158</v>
      </c>
      <c r="AU145" s="267" t="s">
        <v>79</v>
      </c>
      <c r="AV145" s="16" t="s">
        <v>77</v>
      </c>
      <c r="AW145" s="16" t="s">
        <v>31</v>
      </c>
      <c r="AX145" s="16" t="s">
        <v>69</v>
      </c>
      <c r="AY145" s="267" t="s">
        <v>144</v>
      </c>
    </row>
    <row r="146" s="13" customFormat="1">
      <c r="A146" s="13"/>
      <c r="B146" s="224"/>
      <c r="C146" s="225"/>
      <c r="D146" s="226" t="s">
        <v>158</v>
      </c>
      <c r="E146" s="227" t="s">
        <v>19</v>
      </c>
      <c r="F146" s="228" t="s">
        <v>77</v>
      </c>
      <c r="G146" s="225"/>
      <c r="H146" s="229">
        <v>1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158</v>
      </c>
      <c r="AU146" s="235" t="s">
        <v>79</v>
      </c>
      <c r="AV146" s="13" t="s">
        <v>79</v>
      </c>
      <c r="AW146" s="13" t="s">
        <v>31</v>
      </c>
      <c r="AX146" s="13" t="s">
        <v>69</v>
      </c>
      <c r="AY146" s="235" t="s">
        <v>144</v>
      </c>
    </row>
    <row r="147" s="15" customFormat="1">
      <c r="A147" s="15"/>
      <c r="B147" s="247"/>
      <c r="C147" s="248"/>
      <c r="D147" s="226" t="s">
        <v>158</v>
      </c>
      <c r="E147" s="249" t="s">
        <v>19</v>
      </c>
      <c r="F147" s="250" t="s">
        <v>166</v>
      </c>
      <c r="G147" s="248"/>
      <c r="H147" s="251">
        <v>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158</v>
      </c>
      <c r="AU147" s="257" t="s">
        <v>79</v>
      </c>
      <c r="AV147" s="15" t="s">
        <v>154</v>
      </c>
      <c r="AW147" s="15" t="s">
        <v>31</v>
      </c>
      <c r="AX147" s="15" t="s">
        <v>77</v>
      </c>
      <c r="AY147" s="257" t="s">
        <v>144</v>
      </c>
    </row>
    <row r="148" s="2" customFormat="1" ht="16.5" customHeight="1">
      <c r="A148" s="40"/>
      <c r="B148" s="41"/>
      <c r="C148" s="206" t="s">
        <v>275</v>
      </c>
      <c r="D148" s="206" t="s">
        <v>149</v>
      </c>
      <c r="E148" s="207" t="s">
        <v>707</v>
      </c>
      <c r="F148" s="208" t="s">
        <v>708</v>
      </c>
      <c r="G148" s="209" t="s">
        <v>221</v>
      </c>
      <c r="H148" s="210">
        <v>1</v>
      </c>
      <c r="I148" s="211"/>
      <c r="J148" s="212">
        <f>ROUND(I148*H148,2)</f>
        <v>0</v>
      </c>
      <c r="K148" s="208" t="s">
        <v>153</v>
      </c>
      <c r="L148" s="46"/>
      <c r="M148" s="213" t="s">
        <v>19</v>
      </c>
      <c r="N148" s="214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289</v>
      </c>
      <c r="AT148" s="217" t="s">
        <v>149</v>
      </c>
      <c r="AU148" s="217" t="s">
        <v>79</v>
      </c>
      <c r="AY148" s="19" t="s">
        <v>144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289</v>
      </c>
      <c r="BM148" s="217" t="s">
        <v>709</v>
      </c>
    </row>
    <row r="149" s="2" customFormat="1">
      <c r="A149" s="40"/>
      <c r="B149" s="41"/>
      <c r="C149" s="42"/>
      <c r="D149" s="219" t="s">
        <v>156</v>
      </c>
      <c r="E149" s="42"/>
      <c r="F149" s="220" t="s">
        <v>710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156</v>
      </c>
      <c r="AU149" s="19" t="s">
        <v>79</v>
      </c>
    </row>
    <row r="150" s="16" customFormat="1">
      <c r="A150" s="16"/>
      <c r="B150" s="258"/>
      <c r="C150" s="259"/>
      <c r="D150" s="226" t="s">
        <v>158</v>
      </c>
      <c r="E150" s="260" t="s">
        <v>19</v>
      </c>
      <c r="F150" s="261" t="s">
        <v>692</v>
      </c>
      <c r="G150" s="259"/>
      <c r="H150" s="260" t="s">
        <v>19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7" t="s">
        <v>158</v>
      </c>
      <c r="AU150" s="267" t="s">
        <v>79</v>
      </c>
      <c r="AV150" s="16" t="s">
        <v>77</v>
      </c>
      <c r="AW150" s="16" t="s">
        <v>31</v>
      </c>
      <c r="AX150" s="16" t="s">
        <v>69</v>
      </c>
      <c r="AY150" s="267" t="s">
        <v>144</v>
      </c>
    </row>
    <row r="151" s="13" customFormat="1">
      <c r="A151" s="13"/>
      <c r="B151" s="224"/>
      <c r="C151" s="225"/>
      <c r="D151" s="226" t="s">
        <v>158</v>
      </c>
      <c r="E151" s="227" t="s">
        <v>19</v>
      </c>
      <c r="F151" s="228" t="s">
        <v>77</v>
      </c>
      <c r="G151" s="225"/>
      <c r="H151" s="229">
        <v>1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158</v>
      </c>
      <c r="AU151" s="235" t="s">
        <v>79</v>
      </c>
      <c r="AV151" s="13" t="s">
        <v>79</v>
      </c>
      <c r="AW151" s="13" t="s">
        <v>31</v>
      </c>
      <c r="AX151" s="13" t="s">
        <v>69</v>
      </c>
      <c r="AY151" s="235" t="s">
        <v>144</v>
      </c>
    </row>
    <row r="152" s="15" customFormat="1">
      <c r="A152" s="15"/>
      <c r="B152" s="247"/>
      <c r="C152" s="248"/>
      <c r="D152" s="226" t="s">
        <v>158</v>
      </c>
      <c r="E152" s="249" t="s">
        <v>19</v>
      </c>
      <c r="F152" s="250" t="s">
        <v>166</v>
      </c>
      <c r="G152" s="248"/>
      <c r="H152" s="251">
        <v>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158</v>
      </c>
      <c r="AU152" s="257" t="s">
        <v>79</v>
      </c>
      <c r="AV152" s="15" t="s">
        <v>154</v>
      </c>
      <c r="AW152" s="15" t="s">
        <v>31</v>
      </c>
      <c r="AX152" s="15" t="s">
        <v>77</v>
      </c>
      <c r="AY152" s="257" t="s">
        <v>144</v>
      </c>
    </row>
    <row r="153" s="2" customFormat="1" ht="16.5" customHeight="1">
      <c r="A153" s="40"/>
      <c r="B153" s="41"/>
      <c r="C153" s="206" t="s">
        <v>8</v>
      </c>
      <c r="D153" s="206" t="s">
        <v>149</v>
      </c>
      <c r="E153" s="207" t="s">
        <v>711</v>
      </c>
      <c r="F153" s="208" t="s">
        <v>712</v>
      </c>
      <c r="G153" s="209" t="s">
        <v>221</v>
      </c>
      <c r="H153" s="210">
        <v>2</v>
      </c>
      <c r="I153" s="211"/>
      <c r="J153" s="212">
        <f>ROUND(I153*H153,2)</f>
        <v>0</v>
      </c>
      <c r="K153" s="208" t="s">
        <v>153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289</v>
      </c>
      <c r="AT153" s="217" t="s">
        <v>149</v>
      </c>
      <c r="AU153" s="217" t="s">
        <v>79</v>
      </c>
      <c r="AY153" s="19" t="s">
        <v>144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289</v>
      </c>
      <c r="BM153" s="217" t="s">
        <v>713</v>
      </c>
    </row>
    <row r="154" s="2" customFormat="1">
      <c r="A154" s="40"/>
      <c r="B154" s="41"/>
      <c r="C154" s="42"/>
      <c r="D154" s="219" t="s">
        <v>156</v>
      </c>
      <c r="E154" s="42"/>
      <c r="F154" s="220" t="s">
        <v>714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156</v>
      </c>
      <c r="AU154" s="19" t="s">
        <v>79</v>
      </c>
    </row>
    <row r="155" s="16" customFormat="1">
      <c r="A155" s="16"/>
      <c r="B155" s="258"/>
      <c r="C155" s="259"/>
      <c r="D155" s="226" t="s">
        <v>158</v>
      </c>
      <c r="E155" s="260" t="s">
        <v>19</v>
      </c>
      <c r="F155" s="261" t="s">
        <v>692</v>
      </c>
      <c r="G155" s="259"/>
      <c r="H155" s="260" t="s">
        <v>19</v>
      </c>
      <c r="I155" s="262"/>
      <c r="J155" s="259"/>
      <c r="K155" s="259"/>
      <c r="L155" s="263"/>
      <c r="M155" s="264"/>
      <c r="N155" s="265"/>
      <c r="O155" s="265"/>
      <c r="P155" s="265"/>
      <c r="Q155" s="265"/>
      <c r="R155" s="265"/>
      <c r="S155" s="265"/>
      <c r="T155" s="26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7" t="s">
        <v>158</v>
      </c>
      <c r="AU155" s="267" t="s">
        <v>79</v>
      </c>
      <c r="AV155" s="16" t="s">
        <v>77</v>
      </c>
      <c r="AW155" s="16" t="s">
        <v>31</v>
      </c>
      <c r="AX155" s="16" t="s">
        <v>69</v>
      </c>
      <c r="AY155" s="267" t="s">
        <v>144</v>
      </c>
    </row>
    <row r="156" s="13" customFormat="1">
      <c r="A156" s="13"/>
      <c r="B156" s="224"/>
      <c r="C156" s="225"/>
      <c r="D156" s="226" t="s">
        <v>158</v>
      </c>
      <c r="E156" s="227" t="s">
        <v>19</v>
      </c>
      <c r="F156" s="228" t="s">
        <v>79</v>
      </c>
      <c r="G156" s="225"/>
      <c r="H156" s="229">
        <v>2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158</v>
      </c>
      <c r="AU156" s="235" t="s">
        <v>79</v>
      </c>
      <c r="AV156" s="13" t="s">
        <v>79</v>
      </c>
      <c r="AW156" s="13" t="s">
        <v>31</v>
      </c>
      <c r="AX156" s="13" t="s">
        <v>69</v>
      </c>
      <c r="AY156" s="235" t="s">
        <v>144</v>
      </c>
    </row>
    <row r="157" s="15" customFormat="1">
      <c r="A157" s="15"/>
      <c r="B157" s="247"/>
      <c r="C157" s="248"/>
      <c r="D157" s="226" t="s">
        <v>158</v>
      </c>
      <c r="E157" s="249" t="s">
        <v>19</v>
      </c>
      <c r="F157" s="250" t="s">
        <v>166</v>
      </c>
      <c r="G157" s="248"/>
      <c r="H157" s="251">
        <v>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158</v>
      </c>
      <c r="AU157" s="257" t="s">
        <v>79</v>
      </c>
      <c r="AV157" s="15" t="s">
        <v>154</v>
      </c>
      <c r="AW157" s="15" t="s">
        <v>31</v>
      </c>
      <c r="AX157" s="15" t="s">
        <v>77</v>
      </c>
      <c r="AY157" s="257" t="s">
        <v>144</v>
      </c>
    </row>
    <row r="158" s="2" customFormat="1" ht="16.5" customHeight="1">
      <c r="A158" s="40"/>
      <c r="B158" s="41"/>
      <c r="C158" s="206" t="s">
        <v>289</v>
      </c>
      <c r="D158" s="206" t="s">
        <v>149</v>
      </c>
      <c r="E158" s="207" t="s">
        <v>715</v>
      </c>
      <c r="F158" s="208" t="s">
        <v>716</v>
      </c>
      <c r="G158" s="209" t="s">
        <v>221</v>
      </c>
      <c r="H158" s="210">
        <v>1</v>
      </c>
      <c r="I158" s="211"/>
      <c r="J158" s="212">
        <f>ROUND(I158*H158,2)</f>
        <v>0</v>
      </c>
      <c r="K158" s="208" t="s">
        <v>153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0.0010100000000000001</v>
      </c>
      <c r="R158" s="215">
        <f>Q158*H158</f>
        <v>0.0010100000000000001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289</v>
      </c>
      <c r="AT158" s="217" t="s">
        <v>149</v>
      </c>
      <c r="AU158" s="217" t="s">
        <v>79</v>
      </c>
      <c r="AY158" s="19" t="s">
        <v>144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289</v>
      </c>
      <c r="BM158" s="217" t="s">
        <v>717</v>
      </c>
    </row>
    <row r="159" s="2" customFormat="1">
      <c r="A159" s="40"/>
      <c r="B159" s="41"/>
      <c r="C159" s="42"/>
      <c r="D159" s="219" t="s">
        <v>156</v>
      </c>
      <c r="E159" s="42"/>
      <c r="F159" s="220" t="s">
        <v>718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156</v>
      </c>
      <c r="AU159" s="19" t="s">
        <v>79</v>
      </c>
    </row>
    <row r="160" s="16" customFormat="1">
      <c r="A160" s="16"/>
      <c r="B160" s="258"/>
      <c r="C160" s="259"/>
      <c r="D160" s="226" t="s">
        <v>158</v>
      </c>
      <c r="E160" s="260" t="s">
        <v>19</v>
      </c>
      <c r="F160" s="261" t="s">
        <v>692</v>
      </c>
      <c r="G160" s="259"/>
      <c r="H160" s="260" t="s">
        <v>19</v>
      </c>
      <c r="I160" s="262"/>
      <c r="J160" s="259"/>
      <c r="K160" s="259"/>
      <c r="L160" s="263"/>
      <c r="M160" s="264"/>
      <c r="N160" s="265"/>
      <c r="O160" s="265"/>
      <c r="P160" s="265"/>
      <c r="Q160" s="265"/>
      <c r="R160" s="265"/>
      <c r="S160" s="265"/>
      <c r="T160" s="26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67" t="s">
        <v>158</v>
      </c>
      <c r="AU160" s="267" t="s">
        <v>79</v>
      </c>
      <c r="AV160" s="16" t="s">
        <v>77</v>
      </c>
      <c r="AW160" s="16" t="s">
        <v>31</v>
      </c>
      <c r="AX160" s="16" t="s">
        <v>69</v>
      </c>
      <c r="AY160" s="267" t="s">
        <v>144</v>
      </c>
    </row>
    <row r="161" s="13" customFormat="1">
      <c r="A161" s="13"/>
      <c r="B161" s="224"/>
      <c r="C161" s="225"/>
      <c r="D161" s="226" t="s">
        <v>158</v>
      </c>
      <c r="E161" s="227" t="s">
        <v>19</v>
      </c>
      <c r="F161" s="228" t="s">
        <v>77</v>
      </c>
      <c r="G161" s="225"/>
      <c r="H161" s="229">
        <v>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158</v>
      </c>
      <c r="AU161" s="235" t="s">
        <v>79</v>
      </c>
      <c r="AV161" s="13" t="s">
        <v>79</v>
      </c>
      <c r="AW161" s="13" t="s">
        <v>31</v>
      </c>
      <c r="AX161" s="13" t="s">
        <v>69</v>
      </c>
      <c r="AY161" s="235" t="s">
        <v>144</v>
      </c>
    </row>
    <row r="162" s="15" customFormat="1">
      <c r="A162" s="15"/>
      <c r="B162" s="247"/>
      <c r="C162" s="248"/>
      <c r="D162" s="226" t="s">
        <v>158</v>
      </c>
      <c r="E162" s="249" t="s">
        <v>19</v>
      </c>
      <c r="F162" s="250" t="s">
        <v>166</v>
      </c>
      <c r="G162" s="248"/>
      <c r="H162" s="251">
        <v>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158</v>
      </c>
      <c r="AU162" s="257" t="s">
        <v>79</v>
      </c>
      <c r="AV162" s="15" t="s">
        <v>154</v>
      </c>
      <c r="AW162" s="15" t="s">
        <v>31</v>
      </c>
      <c r="AX162" s="15" t="s">
        <v>77</v>
      </c>
      <c r="AY162" s="257" t="s">
        <v>144</v>
      </c>
    </row>
    <row r="163" s="2" customFormat="1" ht="16.5" customHeight="1">
      <c r="A163" s="40"/>
      <c r="B163" s="41"/>
      <c r="C163" s="206" t="s">
        <v>295</v>
      </c>
      <c r="D163" s="206" t="s">
        <v>149</v>
      </c>
      <c r="E163" s="207" t="s">
        <v>719</v>
      </c>
      <c r="F163" s="208" t="s">
        <v>720</v>
      </c>
      <c r="G163" s="209" t="s">
        <v>397</v>
      </c>
      <c r="H163" s="210">
        <v>18</v>
      </c>
      <c r="I163" s="211"/>
      <c r="J163" s="212">
        <f>ROUND(I163*H163,2)</f>
        <v>0</v>
      </c>
      <c r="K163" s="208" t="s">
        <v>153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289</v>
      </c>
      <c r="AT163" s="217" t="s">
        <v>149</v>
      </c>
      <c r="AU163" s="217" t="s">
        <v>79</v>
      </c>
      <c r="AY163" s="19" t="s">
        <v>144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289</v>
      </c>
      <c r="BM163" s="217" t="s">
        <v>721</v>
      </c>
    </row>
    <row r="164" s="2" customFormat="1">
      <c r="A164" s="40"/>
      <c r="B164" s="41"/>
      <c r="C164" s="42"/>
      <c r="D164" s="219" t="s">
        <v>156</v>
      </c>
      <c r="E164" s="42"/>
      <c r="F164" s="220" t="s">
        <v>722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156</v>
      </c>
      <c r="AU164" s="19" t="s">
        <v>79</v>
      </c>
    </row>
    <row r="165" s="16" customFormat="1">
      <c r="A165" s="16"/>
      <c r="B165" s="258"/>
      <c r="C165" s="259"/>
      <c r="D165" s="226" t="s">
        <v>158</v>
      </c>
      <c r="E165" s="260" t="s">
        <v>19</v>
      </c>
      <c r="F165" s="261" t="s">
        <v>692</v>
      </c>
      <c r="G165" s="259"/>
      <c r="H165" s="260" t="s">
        <v>19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7" t="s">
        <v>158</v>
      </c>
      <c r="AU165" s="267" t="s">
        <v>79</v>
      </c>
      <c r="AV165" s="16" t="s">
        <v>77</v>
      </c>
      <c r="AW165" s="16" t="s">
        <v>31</v>
      </c>
      <c r="AX165" s="16" t="s">
        <v>69</v>
      </c>
      <c r="AY165" s="267" t="s">
        <v>144</v>
      </c>
    </row>
    <row r="166" s="13" customFormat="1">
      <c r="A166" s="13"/>
      <c r="B166" s="224"/>
      <c r="C166" s="225"/>
      <c r="D166" s="226" t="s">
        <v>158</v>
      </c>
      <c r="E166" s="227" t="s">
        <v>19</v>
      </c>
      <c r="F166" s="228" t="s">
        <v>723</v>
      </c>
      <c r="G166" s="225"/>
      <c r="H166" s="229">
        <v>18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158</v>
      </c>
      <c r="AU166" s="235" t="s">
        <v>79</v>
      </c>
      <c r="AV166" s="13" t="s">
        <v>79</v>
      </c>
      <c r="AW166" s="13" t="s">
        <v>31</v>
      </c>
      <c r="AX166" s="13" t="s">
        <v>69</v>
      </c>
      <c r="AY166" s="235" t="s">
        <v>144</v>
      </c>
    </row>
    <row r="167" s="15" customFormat="1">
      <c r="A167" s="15"/>
      <c r="B167" s="247"/>
      <c r="C167" s="248"/>
      <c r="D167" s="226" t="s">
        <v>158</v>
      </c>
      <c r="E167" s="249" t="s">
        <v>19</v>
      </c>
      <c r="F167" s="250" t="s">
        <v>166</v>
      </c>
      <c r="G167" s="248"/>
      <c r="H167" s="251">
        <v>18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158</v>
      </c>
      <c r="AU167" s="257" t="s">
        <v>79</v>
      </c>
      <c r="AV167" s="15" t="s">
        <v>154</v>
      </c>
      <c r="AW167" s="15" t="s">
        <v>31</v>
      </c>
      <c r="AX167" s="15" t="s">
        <v>77</v>
      </c>
      <c r="AY167" s="257" t="s">
        <v>144</v>
      </c>
    </row>
    <row r="168" s="2" customFormat="1" ht="24.15" customHeight="1">
      <c r="A168" s="40"/>
      <c r="B168" s="41"/>
      <c r="C168" s="206" t="s">
        <v>301</v>
      </c>
      <c r="D168" s="206" t="s">
        <v>149</v>
      </c>
      <c r="E168" s="207" t="s">
        <v>724</v>
      </c>
      <c r="F168" s="208" t="s">
        <v>725</v>
      </c>
      <c r="G168" s="209" t="s">
        <v>169</v>
      </c>
      <c r="H168" s="210">
        <v>0.050000000000000003</v>
      </c>
      <c r="I168" s="211"/>
      <c r="J168" s="212">
        <f>ROUND(I168*H168,2)</f>
        <v>0</v>
      </c>
      <c r="K168" s="208" t="s">
        <v>153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289</v>
      </c>
      <c r="AT168" s="217" t="s">
        <v>149</v>
      </c>
      <c r="AU168" s="217" t="s">
        <v>79</v>
      </c>
      <c r="AY168" s="19" t="s">
        <v>144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289</v>
      </c>
      <c r="BM168" s="217" t="s">
        <v>726</v>
      </c>
    </row>
    <row r="169" s="2" customFormat="1">
      <c r="A169" s="40"/>
      <c r="B169" s="41"/>
      <c r="C169" s="42"/>
      <c r="D169" s="219" t="s">
        <v>156</v>
      </c>
      <c r="E169" s="42"/>
      <c r="F169" s="220" t="s">
        <v>727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156</v>
      </c>
      <c r="AU169" s="19" t="s">
        <v>79</v>
      </c>
    </row>
    <row r="170" s="2" customFormat="1" ht="24.15" customHeight="1">
      <c r="A170" s="40"/>
      <c r="B170" s="41"/>
      <c r="C170" s="206" t="s">
        <v>307</v>
      </c>
      <c r="D170" s="206" t="s">
        <v>149</v>
      </c>
      <c r="E170" s="207" t="s">
        <v>728</v>
      </c>
      <c r="F170" s="208" t="s">
        <v>729</v>
      </c>
      <c r="G170" s="209" t="s">
        <v>169</v>
      </c>
      <c r="H170" s="210">
        <v>0.050000000000000003</v>
      </c>
      <c r="I170" s="211"/>
      <c r="J170" s="212">
        <f>ROUND(I170*H170,2)</f>
        <v>0</v>
      </c>
      <c r="K170" s="208" t="s">
        <v>153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289</v>
      </c>
      <c r="AT170" s="217" t="s">
        <v>149</v>
      </c>
      <c r="AU170" s="217" t="s">
        <v>79</v>
      </c>
      <c r="AY170" s="19" t="s">
        <v>144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289</v>
      </c>
      <c r="BM170" s="217" t="s">
        <v>730</v>
      </c>
    </row>
    <row r="171" s="2" customFormat="1">
      <c r="A171" s="40"/>
      <c r="B171" s="41"/>
      <c r="C171" s="42"/>
      <c r="D171" s="219" t="s">
        <v>156</v>
      </c>
      <c r="E171" s="42"/>
      <c r="F171" s="220" t="s">
        <v>731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156</v>
      </c>
      <c r="AU171" s="19" t="s">
        <v>79</v>
      </c>
    </row>
    <row r="172" s="12" customFormat="1" ht="22.8" customHeight="1">
      <c r="A172" s="12"/>
      <c r="B172" s="190"/>
      <c r="C172" s="191"/>
      <c r="D172" s="192" t="s">
        <v>68</v>
      </c>
      <c r="E172" s="204" t="s">
        <v>732</v>
      </c>
      <c r="F172" s="204" t="s">
        <v>733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SUM(P173:P267)</f>
        <v>0</v>
      </c>
      <c r="Q172" s="198"/>
      <c r="R172" s="199">
        <f>SUM(R173:R267)</f>
        <v>0.074017205399999994</v>
      </c>
      <c r="S172" s="198"/>
      <c r="T172" s="200">
        <f>SUM(T173:T267)</f>
        <v>0.01098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79</v>
      </c>
      <c r="AT172" s="202" t="s">
        <v>68</v>
      </c>
      <c r="AU172" s="202" t="s">
        <v>77</v>
      </c>
      <c r="AY172" s="201" t="s">
        <v>144</v>
      </c>
      <c r="BK172" s="203">
        <f>SUM(BK173:BK267)</f>
        <v>0</v>
      </c>
    </row>
    <row r="173" s="2" customFormat="1" ht="16.5" customHeight="1">
      <c r="A173" s="40"/>
      <c r="B173" s="41"/>
      <c r="C173" s="206" t="s">
        <v>313</v>
      </c>
      <c r="D173" s="206" t="s">
        <v>149</v>
      </c>
      <c r="E173" s="207" t="s">
        <v>734</v>
      </c>
      <c r="F173" s="208" t="s">
        <v>735</v>
      </c>
      <c r="G173" s="209" t="s">
        <v>221</v>
      </c>
      <c r="H173" s="210">
        <v>2</v>
      </c>
      <c r="I173" s="211"/>
      <c r="J173" s="212">
        <f>ROUND(I173*H173,2)</f>
        <v>0</v>
      </c>
      <c r="K173" s="208" t="s">
        <v>153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0.00024931319999999999</v>
      </c>
      <c r="R173" s="215">
        <f>Q173*H173</f>
        <v>0.00049862639999999998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289</v>
      </c>
      <c r="AT173" s="217" t="s">
        <v>149</v>
      </c>
      <c r="AU173" s="217" t="s">
        <v>79</v>
      </c>
      <c r="AY173" s="19" t="s">
        <v>144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289</v>
      </c>
      <c r="BM173" s="217" t="s">
        <v>736</v>
      </c>
    </row>
    <row r="174" s="2" customFormat="1">
      <c r="A174" s="40"/>
      <c r="B174" s="41"/>
      <c r="C174" s="42"/>
      <c r="D174" s="219" t="s">
        <v>156</v>
      </c>
      <c r="E174" s="42"/>
      <c r="F174" s="220" t="s">
        <v>737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156</v>
      </c>
      <c r="AU174" s="19" t="s">
        <v>79</v>
      </c>
    </row>
    <row r="175" s="2" customFormat="1" ht="16.5" customHeight="1">
      <c r="A175" s="40"/>
      <c r="B175" s="41"/>
      <c r="C175" s="206" t="s">
        <v>7</v>
      </c>
      <c r="D175" s="206" t="s">
        <v>149</v>
      </c>
      <c r="E175" s="207" t="s">
        <v>738</v>
      </c>
      <c r="F175" s="208" t="s">
        <v>739</v>
      </c>
      <c r="G175" s="209" t="s">
        <v>221</v>
      </c>
      <c r="H175" s="210">
        <v>2</v>
      </c>
      <c r="I175" s="211"/>
      <c r="J175" s="212">
        <f>ROUND(I175*H175,2)</f>
        <v>0</v>
      </c>
      <c r="K175" s="208" t="s">
        <v>153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289</v>
      </c>
      <c r="AT175" s="217" t="s">
        <v>149</v>
      </c>
      <c r="AU175" s="217" t="s">
        <v>79</v>
      </c>
      <c r="AY175" s="19" t="s">
        <v>144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289</v>
      </c>
      <c r="BM175" s="217" t="s">
        <v>740</v>
      </c>
    </row>
    <row r="176" s="2" customFormat="1">
      <c r="A176" s="40"/>
      <c r="B176" s="41"/>
      <c r="C176" s="42"/>
      <c r="D176" s="219" t="s">
        <v>156</v>
      </c>
      <c r="E176" s="42"/>
      <c r="F176" s="220" t="s">
        <v>741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156</v>
      </c>
      <c r="AU176" s="19" t="s">
        <v>79</v>
      </c>
    </row>
    <row r="177" s="2" customFormat="1" ht="16.5" customHeight="1">
      <c r="A177" s="40"/>
      <c r="B177" s="41"/>
      <c r="C177" s="206" t="s">
        <v>324</v>
      </c>
      <c r="D177" s="206" t="s">
        <v>149</v>
      </c>
      <c r="E177" s="207" t="s">
        <v>742</v>
      </c>
      <c r="F177" s="208" t="s">
        <v>743</v>
      </c>
      <c r="G177" s="209" t="s">
        <v>221</v>
      </c>
      <c r="H177" s="210">
        <v>2</v>
      </c>
      <c r="I177" s="211"/>
      <c r="J177" s="212">
        <f>ROUND(I177*H177,2)</f>
        <v>0</v>
      </c>
      <c r="K177" s="208" t="s">
        <v>153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289</v>
      </c>
      <c r="AT177" s="217" t="s">
        <v>149</v>
      </c>
      <c r="AU177" s="217" t="s">
        <v>79</v>
      </c>
      <c r="AY177" s="19" t="s">
        <v>144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289</v>
      </c>
      <c r="BM177" s="217" t="s">
        <v>744</v>
      </c>
    </row>
    <row r="178" s="2" customFormat="1">
      <c r="A178" s="40"/>
      <c r="B178" s="41"/>
      <c r="C178" s="42"/>
      <c r="D178" s="219" t="s">
        <v>156</v>
      </c>
      <c r="E178" s="42"/>
      <c r="F178" s="220" t="s">
        <v>745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156</v>
      </c>
      <c r="AU178" s="19" t="s">
        <v>79</v>
      </c>
    </row>
    <row r="179" s="2" customFormat="1" ht="21.75" customHeight="1">
      <c r="A179" s="40"/>
      <c r="B179" s="41"/>
      <c r="C179" s="206" t="s">
        <v>330</v>
      </c>
      <c r="D179" s="206" t="s">
        <v>149</v>
      </c>
      <c r="E179" s="207" t="s">
        <v>746</v>
      </c>
      <c r="F179" s="208" t="s">
        <v>747</v>
      </c>
      <c r="G179" s="209" t="s">
        <v>397</v>
      </c>
      <c r="H179" s="210">
        <v>16</v>
      </c>
      <c r="I179" s="211"/>
      <c r="J179" s="212">
        <f>ROUND(I179*H179,2)</f>
        <v>0</v>
      </c>
      <c r="K179" s="208" t="s">
        <v>153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0.00084230000000000004</v>
      </c>
      <c r="R179" s="215">
        <f>Q179*H179</f>
        <v>0.013476800000000001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289</v>
      </c>
      <c r="AT179" s="217" t="s">
        <v>149</v>
      </c>
      <c r="AU179" s="217" t="s">
        <v>79</v>
      </c>
      <c r="AY179" s="19" t="s">
        <v>144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289</v>
      </c>
      <c r="BM179" s="217" t="s">
        <v>748</v>
      </c>
    </row>
    <row r="180" s="2" customFormat="1">
      <c r="A180" s="40"/>
      <c r="B180" s="41"/>
      <c r="C180" s="42"/>
      <c r="D180" s="219" t="s">
        <v>156</v>
      </c>
      <c r="E180" s="42"/>
      <c r="F180" s="220" t="s">
        <v>749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156</v>
      </c>
      <c r="AU180" s="19" t="s">
        <v>79</v>
      </c>
    </row>
    <row r="181" s="16" customFormat="1">
      <c r="A181" s="16"/>
      <c r="B181" s="258"/>
      <c r="C181" s="259"/>
      <c r="D181" s="226" t="s">
        <v>158</v>
      </c>
      <c r="E181" s="260" t="s">
        <v>19</v>
      </c>
      <c r="F181" s="261" t="s">
        <v>692</v>
      </c>
      <c r="G181" s="259"/>
      <c r="H181" s="260" t="s">
        <v>19</v>
      </c>
      <c r="I181" s="262"/>
      <c r="J181" s="259"/>
      <c r="K181" s="259"/>
      <c r="L181" s="263"/>
      <c r="M181" s="264"/>
      <c r="N181" s="265"/>
      <c r="O181" s="265"/>
      <c r="P181" s="265"/>
      <c r="Q181" s="265"/>
      <c r="R181" s="265"/>
      <c r="S181" s="265"/>
      <c r="T181" s="26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7" t="s">
        <v>158</v>
      </c>
      <c r="AU181" s="267" t="s">
        <v>79</v>
      </c>
      <c r="AV181" s="16" t="s">
        <v>77</v>
      </c>
      <c r="AW181" s="16" t="s">
        <v>31</v>
      </c>
      <c r="AX181" s="16" t="s">
        <v>69</v>
      </c>
      <c r="AY181" s="267" t="s">
        <v>144</v>
      </c>
    </row>
    <row r="182" s="13" customFormat="1">
      <c r="A182" s="13"/>
      <c r="B182" s="224"/>
      <c r="C182" s="225"/>
      <c r="D182" s="226" t="s">
        <v>158</v>
      </c>
      <c r="E182" s="227" t="s">
        <v>19</v>
      </c>
      <c r="F182" s="228" t="s">
        <v>750</v>
      </c>
      <c r="G182" s="225"/>
      <c r="H182" s="229">
        <v>16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158</v>
      </c>
      <c r="AU182" s="235" t="s">
        <v>79</v>
      </c>
      <c r="AV182" s="13" t="s">
        <v>79</v>
      </c>
      <c r="AW182" s="13" t="s">
        <v>31</v>
      </c>
      <c r="AX182" s="13" t="s">
        <v>69</v>
      </c>
      <c r="AY182" s="235" t="s">
        <v>144</v>
      </c>
    </row>
    <row r="183" s="15" customFormat="1">
      <c r="A183" s="15"/>
      <c r="B183" s="247"/>
      <c r="C183" s="248"/>
      <c r="D183" s="226" t="s">
        <v>158</v>
      </c>
      <c r="E183" s="249" t="s">
        <v>19</v>
      </c>
      <c r="F183" s="250" t="s">
        <v>166</v>
      </c>
      <c r="G183" s="248"/>
      <c r="H183" s="251">
        <v>16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7" t="s">
        <v>158</v>
      </c>
      <c r="AU183" s="257" t="s">
        <v>79</v>
      </c>
      <c r="AV183" s="15" t="s">
        <v>154</v>
      </c>
      <c r="AW183" s="15" t="s">
        <v>31</v>
      </c>
      <c r="AX183" s="15" t="s">
        <v>77</v>
      </c>
      <c r="AY183" s="257" t="s">
        <v>144</v>
      </c>
    </row>
    <row r="184" s="2" customFormat="1" ht="21.75" customHeight="1">
      <c r="A184" s="40"/>
      <c r="B184" s="41"/>
      <c r="C184" s="206" t="s">
        <v>338</v>
      </c>
      <c r="D184" s="206" t="s">
        <v>149</v>
      </c>
      <c r="E184" s="207" t="s">
        <v>751</v>
      </c>
      <c r="F184" s="208" t="s">
        <v>752</v>
      </c>
      <c r="G184" s="209" t="s">
        <v>397</v>
      </c>
      <c r="H184" s="210">
        <v>33</v>
      </c>
      <c r="I184" s="211"/>
      <c r="J184" s="212">
        <f>ROUND(I184*H184,2)</f>
        <v>0</v>
      </c>
      <c r="K184" s="208" t="s">
        <v>153</v>
      </c>
      <c r="L184" s="46"/>
      <c r="M184" s="213" t="s">
        <v>19</v>
      </c>
      <c r="N184" s="214" t="s">
        <v>40</v>
      </c>
      <c r="O184" s="86"/>
      <c r="P184" s="215">
        <f>O184*H184</f>
        <v>0</v>
      </c>
      <c r="Q184" s="215">
        <v>0.0011590999999999999</v>
      </c>
      <c r="R184" s="215">
        <f>Q184*H184</f>
        <v>0.038250300000000001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289</v>
      </c>
      <c r="AT184" s="217" t="s">
        <v>149</v>
      </c>
      <c r="AU184" s="217" t="s">
        <v>79</v>
      </c>
      <c r="AY184" s="19" t="s">
        <v>144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289</v>
      </c>
      <c r="BM184" s="217" t="s">
        <v>753</v>
      </c>
    </row>
    <row r="185" s="2" customFormat="1">
      <c r="A185" s="40"/>
      <c r="B185" s="41"/>
      <c r="C185" s="42"/>
      <c r="D185" s="219" t="s">
        <v>156</v>
      </c>
      <c r="E185" s="42"/>
      <c r="F185" s="220" t="s">
        <v>754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156</v>
      </c>
      <c r="AU185" s="19" t="s">
        <v>79</v>
      </c>
    </row>
    <row r="186" s="16" customFormat="1">
      <c r="A186" s="16"/>
      <c r="B186" s="258"/>
      <c r="C186" s="259"/>
      <c r="D186" s="226" t="s">
        <v>158</v>
      </c>
      <c r="E186" s="260" t="s">
        <v>19</v>
      </c>
      <c r="F186" s="261" t="s">
        <v>692</v>
      </c>
      <c r="G186" s="259"/>
      <c r="H186" s="260" t="s">
        <v>19</v>
      </c>
      <c r="I186" s="262"/>
      <c r="J186" s="259"/>
      <c r="K186" s="259"/>
      <c r="L186" s="263"/>
      <c r="M186" s="264"/>
      <c r="N186" s="265"/>
      <c r="O186" s="265"/>
      <c r="P186" s="265"/>
      <c r="Q186" s="265"/>
      <c r="R186" s="265"/>
      <c r="S186" s="265"/>
      <c r="T186" s="26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7" t="s">
        <v>158</v>
      </c>
      <c r="AU186" s="267" t="s">
        <v>79</v>
      </c>
      <c r="AV186" s="16" t="s">
        <v>77</v>
      </c>
      <c r="AW186" s="16" t="s">
        <v>31</v>
      </c>
      <c r="AX186" s="16" t="s">
        <v>69</v>
      </c>
      <c r="AY186" s="267" t="s">
        <v>144</v>
      </c>
    </row>
    <row r="187" s="13" customFormat="1">
      <c r="A187" s="13"/>
      <c r="B187" s="224"/>
      <c r="C187" s="225"/>
      <c r="D187" s="226" t="s">
        <v>158</v>
      </c>
      <c r="E187" s="227" t="s">
        <v>19</v>
      </c>
      <c r="F187" s="228" t="s">
        <v>755</v>
      </c>
      <c r="G187" s="225"/>
      <c r="H187" s="229">
        <v>33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158</v>
      </c>
      <c r="AU187" s="235" t="s">
        <v>79</v>
      </c>
      <c r="AV187" s="13" t="s">
        <v>79</v>
      </c>
      <c r="AW187" s="13" t="s">
        <v>31</v>
      </c>
      <c r="AX187" s="13" t="s">
        <v>69</v>
      </c>
      <c r="AY187" s="235" t="s">
        <v>144</v>
      </c>
    </row>
    <row r="188" s="15" customFormat="1">
      <c r="A188" s="15"/>
      <c r="B188" s="247"/>
      <c r="C188" s="248"/>
      <c r="D188" s="226" t="s">
        <v>158</v>
      </c>
      <c r="E188" s="249" t="s">
        <v>19</v>
      </c>
      <c r="F188" s="250" t="s">
        <v>166</v>
      </c>
      <c r="G188" s="248"/>
      <c r="H188" s="251">
        <v>33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158</v>
      </c>
      <c r="AU188" s="257" t="s">
        <v>79</v>
      </c>
      <c r="AV188" s="15" t="s">
        <v>154</v>
      </c>
      <c r="AW188" s="15" t="s">
        <v>31</v>
      </c>
      <c r="AX188" s="15" t="s">
        <v>77</v>
      </c>
      <c r="AY188" s="257" t="s">
        <v>144</v>
      </c>
    </row>
    <row r="189" s="2" customFormat="1" ht="24.15" customHeight="1">
      <c r="A189" s="40"/>
      <c r="B189" s="41"/>
      <c r="C189" s="206" t="s">
        <v>343</v>
      </c>
      <c r="D189" s="206" t="s">
        <v>149</v>
      </c>
      <c r="E189" s="207" t="s">
        <v>756</v>
      </c>
      <c r="F189" s="208" t="s">
        <v>757</v>
      </c>
      <c r="G189" s="209" t="s">
        <v>397</v>
      </c>
      <c r="H189" s="210">
        <v>8</v>
      </c>
      <c r="I189" s="211"/>
      <c r="J189" s="212">
        <f>ROUND(I189*H189,2)</f>
        <v>0</v>
      </c>
      <c r="K189" s="208" t="s">
        <v>153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4.206E-05</v>
      </c>
      <c r="R189" s="215">
        <f>Q189*H189</f>
        <v>0.00033648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289</v>
      </c>
      <c r="AT189" s="217" t="s">
        <v>149</v>
      </c>
      <c r="AU189" s="217" t="s">
        <v>79</v>
      </c>
      <c r="AY189" s="19" t="s">
        <v>144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289</v>
      </c>
      <c r="BM189" s="217" t="s">
        <v>758</v>
      </c>
    </row>
    <row r="190" s="2" customFormat="1">
      <c r="A190" s="40"/>
      <c r="B190" s="41"/>
      <c r="C190" s="42"/>
      <c r="D190" s="219" t="s">
        <v>156</v>
      </c>
      <c r="E190" s="42"/>
      <c r="F190" s="220" t="s">
        <v>759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156</v>
      </c>
      <c r="AU190" s="19" t="s">
        <v>79</v>
      </c>
    </row>
    <row r="191" s="16" customFormat="1">
      <c r="A191" s="16"/>
      <c r="B191" s="258"/>
      <c r="C191" s="259"/>
      <c r="D191" s="226" t="s">
        <v>158</v>
      </c>
      <c r="E191" s="260" t="s">
        <v>19</v>
      </c>
      <c r="F191" s="261" t="s">
        <v>692</v>
      </c>
      <c r="G191" s="259"/>
      <c r="H191" s="260" t="s">
        <v>19</v>
      </c>
      <c r="I191" s="262"/>
      <c r="J191" s="259"/>
      <c r="K191" s="259"/>
      <c r="L191" s="263"/>
      <c r="M191" s="264"/>
      <c r="N191" s="265"/>
      <c r="O191" s="265"/>
      <c r="P191" s="265"/>
      <c r="Q191" s="265"/>
      <c r="R191" s="265"/>
      <c r="S191" s="265"/>
      <c r="T191" s="26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7" t="s">
        <v>158</v>
      </c>
      <c r="AU191" s="267" t="s">
        <v>79</v>
      </c>
      <c r="AV191" s="16" t="s">
        <v>77</v>
      </c>
      <c r="AW191" s="16" t="s">
        <v>31</v>
      </c>
      <c r="AX191" s="16" t="s">
        <v>69</v>
      </c>
      <c r="AY191" s="267" t="s">
        <v>144</v>
      </c>
    </row>
    <row r="192" s="13" customFormat="1">
      <c r="A192" s="13"/>
      <c r="B192" s="224"/>
      <c r="C192" s="225"/>
      <c r="D192" s="226" t="s">
        <v>158</v>
      </c>
      <c r="E192" s="227" t="s">
        <v>19</v>
      </c>
      <c r="F192" s="228" t="s">
        <v>760</v>
      </c>
      <c r="G192" s="225"/>
      <c r="H192" s="229">
        <v>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158</v>
      </c>
      <c r="AU192" s="235" t="s">
        <v>79</v>
      </c>
      <c r="AV192" s="13" t="s">
        <v>79</v>
      </c>
      <c r="AW192" s="13" t="s">
        <v>31</v>
      </c>
      <c r="AX192" s="13" t="s">
        <v>69</v>
      </c>
      <c r="AY192" s="235" t="s">
        <v>144</v>
      </c>
    </row>
    <row r="193" s="15" customFormat="1">
      <c r="A193" s="15"/>
      <c r="B193" s="247"/>
      <c r="C193" s="248"/>
      <c r="D193" s="226" t="s">
        <v>158</v>
      </c>
      <c r="E193" s="249" t="s">
        <v>19</v>
      </c>
      <c r="F193" s="250" t="s">
        <v>166</v>
      </c>
      <c r="G193" s="248"/>
      <c r="H193" s="251">
        <v>8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158</v>
      </c>
      <c r="AU193" s="257" t="s">
        <v>79</v>
      </c>
      <c r="AV193" s="15" t="s">
        <v>154</v>
      </c>
      <c r="AW193" s="15" t="s">
        <v>31</v>
      </c>
      <c r="AX193" s="15" t="s">
        <v>77</v>
      </c>
      <c r="AY193" s="257" t="s">
        <v>144</v>
      </c>
    </row>
    <row r="194" s="2" customFormat="1" ht="24.15" customHeight="1">
      <c r="A194" s="40"/>
      <c r="B194" s="41"/>
      <c r="C194" s="206" t="s">
        <v>349</v>
      </c>
      <c r="D194" s="206" t="s">
        <v>149</v>
      </c>
      <c r="E194" s="207" t="s">
        <v>761</v>
      </c>
      <c r="F194" s="208" t="s">
        <v>762</v>
      </c>
      <c r="G194" s="209" t="s">
        <v>397</v>
      </c>
      <c r="H194" s="210">
        <v>20</v>
      </c>
      <c r="I194" s="211"/>
      <c r="J194" s="212">
        <f>ROUND(I194*H194,2)</f>
        <v>0</v>
      </c>
      <c r="K194" s="208" t="s">
        <v>153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4.2249999999999997E-05</v>
      </c>
      <c r="R194" s="215">
        <f>Q194*H194</f>
        <v>0.00084499999999999994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289</v>
      </c>
      <c r="AT194" s="217" t="s">
        <v>149</v>
      </c>
      <c r="AU194" s="217" t="s">
        <v>79</v>
      </c>
      <c r="AY194" s="19" t="s">
        <v>144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289</v>
      </c>
      <c r="BM194" s="217" t="s">
        <v>763</v>
      </c>
    </row>
    <row r="195" s="2" customFormat="1">
      <c r="A195" s="40"/>
      <c r="B195" s="41"/>
      <c r="C195" s="42"/>
      <c r="D195" s="219" t="s">
        <v>156</v>
      </c>
      <c r="E195" s="42"/>
      <c r="F195" s="220" t="s">
        <v>764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156</v>
      </c>
      <c r="AU195" s="19" t="s">
        <v>79</v>
      </c>
    </row>
    <row r="196" s="16" customFormat="1">
      <c r="A196" s="16"/>
      <c r="B196" s="258"/>
      <c r="C196" s="259"/>
      <c r="D196" s="226" t="s">
        <v>158</v>
      </c>
      <c r="E196" s="260" t="s">
        <v>19</v>
      </c>
      <c r="F196" s="261" t="s">
        <v>692</v>
      </c>
      <c r="G196" s="259"/>
      <c r="H196" s="260" t="s">
        <v>19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7" t="s">
        <v>158</v>
      </c>
      <c r="AU196" s="267" t="s">
        <v>79</v>
      </c>
      <c r="AV196" s="16" t="s">
        <v>77</v>
      </c>
      <c r="AW196" s="16" t="s">
        <v>31</v>
      </c>
      <c r="AX196" s="16" t="s">
        <v>69</v>
      </c>
      <c r="AY196" s="267" t="s">
        <v>144</v>
      </c>
    </row>
    <row r="197" s="13" customFormat="1">
      <c r="A197" s="13"/>
      <c r="B197" s="224"/>
      <c r="C197" s="225"/>
      <c r="D197" s="226" t="s">
        <v>158</v>
      </c>
      <c r="E197" s="227" t="s">
        <v>19</v>
      </c>
      <c r="F197" s="228" t="s">
        <v>765</v>
      </c>
      <c r="G197" s="225"/>
      <c r="H197" s="229">
        <v>20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158</v>
      </c>
      <c r="AU197" s="235" t="s">
        <v>79</v>
      </c>
      <c r="AV197" s="13" t="s">
        <v>79</v>
      </c>
      <c r="AW197" s="13" t="s">
        <v>31</v>
      </c>
      <c r="AX197" s="13" t="s">
        <v>69</v>
      </c>
      <c r="AY197" s="235" t="s">
        <v>144</v>
      </c>
    </row>
    <row r="198" s="15" customFormat="1">
      <c r="A198" s="15"/>
      <c r="B198" s="247"/>
      <c r="C198" s="248"/>
      <c r="D198" s="226" t="s">
        <v>158</v>
      </c>
      <c r="E198" s="249" t="s">
        <v>19</v>
      </c>
      <c r="F198" s="250" t="s">
        <v>166</v>
      </c>
      <c r="G198" s="248"/>
      <c r="H198" s="251">
        <v>20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158</v>
      </c>
      <c r="AU198" s="257" t="s">
        <v>79</v>
      </c>
      <c r="AV198" s="15" t="s">
        <v>154</v>
      </c>
      <c r="AW198" s="15" t="s">
        <v>31</v>
      </c>
      <c r="AX198" s="15" t="s">
        <v>77</v>
      </c>
      <c r="AY198" s="257" t="s">
        <v>144</v>
      </c>
    </row>
    <row r="199" s="2" customFormat="1" ht="33" customHeight="1">
      <c r="A199" s="40"/>
      <c r="B199" s="41"/>
      <c r="C199" s="206" t="s">
        <v>356</v>
      </c>
      <c r="D199" s="206" t="s">
        <v>149</v>
      </c>
      <c r="E199" s="207" t="s">
        <v>766</v>
      </c>
      <c r="F199" s="208" t="s">
        <v>767</v>
      </c>
      <c r="G199" s="209" t="s">
        <v>397</v>
      </c>
      <c r="H199" s="210">
        <v>13</v>
      </c>
      <c r="I199" s="211"/>
      <c r="J199" s="212">
        <f>ROUND(I199*H199,2)</f>
        <v>0</v>
      </c>
      <c r="K199" s="208" t="s">
        <v>153</v>
      </c>
      <c r="L199" s="46"/>
      <c r="M199" s="213" t="s">
        <v>19</v>
      </c>
      <c r="N199" s="214" t="s">
        <v>40</v>
      </c>
      <c r="O199" s="86"/>
      <c r="P199" s="215">
        <f>O199*H199</f>
        <v>0</v>
      </c>
      <c r="Q199" s="215">
        <v>0.00016312</v>
      </c>
      <c r="R199" s="215">
        <f>Q199*H199</f>
        <v>0.0021205600000000001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289</v>
      </c>
      <c r="AT199" s="217" t="s">
        <v>149</v>
      </c>
      <c r="AU199" s="217" t="s">
        <v>79</v>
      </c>
      <c r="AY199" s="19" t="s">
        <v>144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77</v>
      </c>
      <c r="BK199" s="218">
        <f>ROUND(I199*H199,2)</f>
        <v>0</v>
      </c>
      <c r="BL199" s="19" t="s">
        <v>289</v>
      </c>
      <c r="BM199" s="217" t="s">
        <v>768</v>
      </c>
    </row>
    <row r="200" s="2" customFormat="1">
      <c r="A200" s="40"/>
      <c r="B200" s="41"/>
      <c r="C200" s="42"/>
      <c r="D200" s="219" t="s">
        <v>156</v>
      </c>
      <c r="E200" s="42"/>
      <c r="F200" s="220" t="s">
        <v>769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156</v>
      </c>
      <c r="AU200" s="19" t="s">
        <v>79</v>
      </c>
    </row>
    <row r="201" s="16" customFormat="1">
      <c r="A201" s="16"/>
      <c r="B201" s="258"/>
      <c r="C201" s="259"/>
      <c r="D201" s="226" t="s">
        <v>158</v>
      </c>
      <c r="E201" s="260" t="s">
        <v>19</v>
      </c>
      <c r="F201" s="261" t="s">
        <v>692</v>
      </c>
      <c r="G201" s="259"/>
      <c r="H201" s="260" t="s">
        <v>19</v>
      </c>
      <c r="I201" s="262"/>
      <c r="J201" s="259"/>
      <c r="K201" s="259"/>
      <c r="L201" s="263"/>
      <c r="M201" s="264"/>
      <c r="N201" s="265"/>
      <c r="O201" s="265"/>
      <c r="P201" s="265"/>
      <c r="Q201" s="265"/>
      <c r="R201" s="265"/>
      <c r="S201" s="265"/>
      <c r="T201" s="26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7" t="s">
        <v>158</v>
      </c>
      <c r="AU201" s="267" t="s">
        <v>79</v>
      </c>
      <c r="AV201" s="16" t="s">
        <v>77</v>
      </c>
      <c r="AW201" s="16" t="s">
        <v>31</v>
      </c>
      <c r="AX201" s="16" t="s">
        <v>69</v>
      </c>
      <c r="AY201" s="267" t="s">
        <v>144</v>
      </c>
    </row>
    <row r="202" s="13" customFormat="1">
      <c r="A202" s="13"/>
      <c r="B202" s="224"/>
      <c r="C202" s="225"/>
      <c r="D202" s="226" t="s">
        <v>158</v>
      </c>
      <c r="E202" s="227" t="s">
        <v>19</v>
      </c>
      <c r="F202" s="228" t="s">
        <v>770</v>
      </c>
      <c r="G202" s="225"/>
      <c r="H202" s="229">
        <v>13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158</v>
      </c>
      <c r="AU202" s="235" t="s">
        <v>79</v>
      </c>
      <c r="AV202" s="13" t="s">
        <v>79</v>
      </c>
      <c r="AW202" s="13" t="s">
        <v>31</v>
      </c>
      <c r="AX202" s="13" t="s">
        <v>69</v>
      </c>
      <c r="AY202" s="235" t="s">
        <v>144</v>
      </c>
    </row>
    <row r="203" s="15" customFormat="1">
      <c r="A203" s="15"/>
      <c r="B203" s="247"/>
      <c r="C203" s="248"/>
      <c r="D203" s="226" t="s">
        <v>158</v>
      </c>
      <c r="E203" s="249" t="s">
        <v>19</v>
      </c>
      <c r="F203" s="250" t="s">
        <v>166</v>
      </c>
      <c r="G203" s="248"/>
      <c r="H203" s="251">
        <v>13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158</v>
      </c>
      <c r="AU203" s="257" t="s">
        <v>79</v>
      </c>
      <c r="AV203" s="15" t="s">
        <v>154</v>
      </c>
      <c r="AW203" s="15" t="s">
        <v>31</v>
      </c>
      <c r="AX203" s="15" t="s">
        <v>77</v>
      </c>
      <c r="AY203" s="257" t="s">
        <v>144</v>
      </c>
    </row>
    <row r="204" s="2" customFormat="1" ht="16.5" customHeight="1">
      <c r="A204" s="40"/>
      <c r="B204" s="41"/>
      <c r="C204" s="206" t="s">
        <v>365</v>
      </c>
      <c r="D204" s="206" t="s">
        <v>149</v>
      </c>
      <c r="E204" s="207" t="s">
        <v>771</v>
      </c>
      <c r="F204" s="208" t="s">
        <v>772</v>
      </c>
      <c r="G204" s="209" t="s">
        <v>221</v>
      </c>
      <c r="H204" s="210">
        <v>6</v>
      </c>
      <c r="I204" s="211"/>
      <c r="J204" s="212">
        <f>ROUND(I204*H204,2)</f>
        <v>0</v>
      </c>
      <c r="K204" s="208" t="s">
        <v>153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289</v>
      </c>
      <c r="AT204" s="217" t="s">
        <v>149</v>
      </c>
      <c r="AU204" s="217" t="s">
        <v>79</v>
      </c>
      <c r="AY204" s="19" t="s">
        <v>144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289</v>
      </c>
      <c r="BM204" s="217" t="s">
        <v>773</v>
      </c>
    </row>
    <row r="205" s="2" customFormat="1">
      <c r="A205" s="40"/>
      <c r="B205" s="41"/>
      <c r="C205" s="42"/>
      <c r="D205" s="219" t="s">
        <v>156</v>
      </c>
      <c r="E205" s="42"/>
      <c r="F205" s="220" t="s">
        <v>774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156</v>
      </c>
      <c r="AU205" s="19" t="s">
        <v>79</v>
      </c>
    </row>
    <row r="206" s="16" customFormat="1">
      <c r="A206" s="16"/>
      <c r="B206" s="258"/>
      <c r="C206" s="259"/>
      <c r="D206" s="226" t="s">
        <v>158</v>
      </c>
      <c r="E206" s="260" t="s">
        <v>19</v>
      </c>
      <c r="F206" s="261" t="s">
        <v>692</v>
      </c>
      <c r="G206" s="259"/>
      <c r="H206" s="260" t="s">
        <v>19</v>
      </c>
      <c r="I206" s="262"/>
      <c r="J206" s="259"/>
      <c r="K206" s="259"/>
      <c r="L206" s="263"/>
      <c r="M206" s="264"/>
      <c r="N206" s="265"/>
      <c r="O206" s="265"/>
      <c r="P206" s="265"/>
      <c r="Q206" s="265"/>
      <c r="R206" s="265"/>
      <c r="S206" s="265"/>
      <c r="T206" s="26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7" t="s">
        <v>158</v>
      </c>
      <c r="AU206" s="267" t="s">
        <v>79</v>
      </c>
      <c r="AV206" s="16" t="s">
        <v>77</v>
      </c>
      <c r="AW206" s="16" t="s">
        <v>31</v>
      </c>
      <c r="AX206" s="16" t="s">
        <v>69</v>
      </c>
      <c r="AY206" s="267" t="s">
        <v>144</v>
      </c>
    </row>
    <row r="207" s="13" customFormat="1">
      <c r="A207" s="13"/>
      <c r="B207" s="224"/>
      <c r="C207" s="225"/>
      <c r="D207" s="226" t="s">
        <v>158</v>
      </c>
      <c r="E207" s="227" t="s">
        <v>19</v>
      </c>
      <c r="F207" s="228" t="s">
        <v>187</v>
      </c>
      <c r="G207" s="225"/>
      <c r="H207" s="229">
        <v>6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158</v>
      </c>
      <c r="AU207" s="235" t="s">
        <v>79</v>
      </c>
      <c r="AV207" s="13" t="s">
        <v>79</v>
      </c>
      <c r="AW207" s="13" t="s">
        <v>31</v>
      </c>
      <c r="AX207" s="13" t="s">
        <v>69</v>
      </c>
      <c r="AY207" s="235" t="s">
        <v>144</v>
      </c>
    </row>
    <row r="208" s="15" customFormat="1">
      <c r="A208" s="15"/>
      <c r="B208" s="247"/>
      <c r="C208" s="248"/>
      <c r="D208" s="226" t="s">
        <v>158</v>
      </c>
      <c r="E208" s="249" t="s">
        <v>19</v>
      </c>
      <c r="F208" s="250" t="s">
        <v>166</v>
      </c>
      <c r="G208" s="248"/>
      <c r="H208" s="251">
        <v>6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158</v>
      </c>
      <c r="AU208" s="257" t="s">
        <v>79</v>
      </c>
      <c r="AV208" s="15" t="s">
        <v>154</v>
      </c>
      <c r="AW208" s="15" t="s">
        <v>31</v>
      </c>
      <c r="AX208" s="15" t="s">
        <v>77</v>
      </c>
      <c r="AY208" s="257" t="s">
        <v>144</v>
      </c>
    </row>
    <row r="209" s="2" customFormat="1" ht="21.75" customHeight="1">
      <c r="A209" s="40"/>
      <c r="B209" s="41"/>
      <c r="C209" s="206" t="s">
        <v>372</v>
      </c>
      <c r="D209" s="206" t="s">
        <v>149</v>
      </c>
      <c r="E209" s="207" t="s">
        <v>775</v>
      </c>
      <c r="F209" s="208" t="s">
        <v>776</v>
      </c>
      <c r="G209" s="209" t="s">
        <v>221</v>
      </c>
      <c r="H209" s="210">
        <v>2</v>
      </c>
      <c r="I209" s="211"/>
      <c r="J209" s="212">
        <f>ROUND(I209*H209,2)</f>
        <v>0</v>
      </c>
      <c r="K209" s="208" t="s">
        <v>153</v>
      </c>
      <c r="L209" s="46"/>
      <c r="M209" s="213" t="s">
        <v>19</v>
      </c>
      <c r="N209" s="214" t="s">
        <v>40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289</v>
      </c>
      <c r="AT209" s="217" t="s">
        <v>149</v>
      </c>
      <c r="AU209" s="217" t="s">
        <v>79</v>
      </c>
      <c r="AY209" s="19" t="s">
        <v>144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289</v>
      </c>
      <c r="BM209" s="217" t="s">
        <v>777</v>
      </c>
    </row>
    <row r="210" s="2" customFormat="1">
      <c r="A210" s="40"/>
      <c r="B210" s="41"/>
      <c r="C210" s="42"/>
      <c r="D210" s="219" t="s">
        <v>156</v>
      </c>
      <c r="E210" s="42"/>
      <c r="F210" s="220" t="s">
        <v>778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156</v>
      </c>
      <c r="AU210" s="19" t="s">
        <v>79</v>
      </c>
    </row>
    <row r="211" s="13" customFormat="1">
      <c r="A211" s="13"/>
      <c r="B211" s="224"/>
      <c r="C211" s="225"/>
      <c r="D211" s="226" t="s">
        <v>158</v>
      </c>
      <c r="E211" s="227" t="s">
        <v>19</v>
      </c>
      <c r="F211" s="228" t="s">
        <v>79</v>
      </c>
      <c r="G211" s="225"/>
      <c r="H211" s="229">
        <v>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158</v>
      </c>
      <c r="AU211" s="235" t="s">
        <v>79</v>
      </c>
      <c r="AV211" s="13" t="s">
        <v>79</v>
      </c>
      <c r="AW211" s="13" t="s">
        <v>31</v>
      </c>
      <c r="AX211" s="13" t="s">
        <v>77</v>
      </c>
      <c r="AY211" s="235" t="s">
        <v>144</v>
      </c>
    </row>
    <row r="212" s="2" customFormat="1" ht="16.5" customHeight="1">
      <c r="A212" s="40"/>
      <c r="B212" s="41"/>
      <c r="C212" s="206" t="s">
        <v>377</v>
      </c>
      <c r="D212" s="206" t="s">
        <v>149</v>
      </c>
      <c r="E212" s="207" t="s">
        <v>779</v>
      </c>
      <c r="F212" s="208" t="s">
        <v>780</v>
      </c>
      <c r="G212" s="209" t="s">
        <v>221</v>
      </c>
      <c r="H212" s="210">
        <v>3</v>
      </c>
      <c r="I212" s="211"/>
      <c r="J212" s="212">
        <f>ROUND(I212*H212,2)</f>
        <v>0</v>
      </c>
      <c r="K212" s="208" t="s">
        <v>153</v>
      </c>
      <c r="L212" s="46"/>
      <c r="M212" s="213" t="s">
        <v>19</v>
      </c>
      <c r="N212" s="214" t="s">
        <v>40</v>
      </c>
      <c r="O212" s="86"/>
      <c r="P212" s="215">
        <f>O212*H212</f>
        <v>0</v>
      </c>
      <c r="Q212" s="215">
        <v>0.00036999999999999999</v>
      </c>
      <c r="R212" s="215">
        <f>Q212*H212</f>
        <v>0.0011099999999999999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289</v>
      </c>
      <c r="AT212" s="217" t="s">
        <v>149</v>
      </c>
      <c r="AU212" s="217" t="s">
        <v>79</v>
      </c>
      <c r="AY212" s="19" t="s">
        <v>144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289</v>
      </c>
      <c r="BM212" s="217" t="s">
        <v>781</v>
      </c>
    </row>
    <row r="213" s="2" customFormat="1">
      <c r="A213" s="40"/>
      <c r="B213" s="41"/>
      <c r="C213" s="42"/>
      <c r="D213" s="219" t="s">
        <v>156</v>
      </c>
      <c r="E213" s="42"/>
      <c r="F213" s="220" t="s">
        <v>782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156</v>
      </c>
      <c r="AU213" s="19" t="s">
        <v>79</v>
      </c>
    </row>
    <row r="214" s="16" customFormat="1">
      <c r="A214" s="16"/>
      <c r="B214" s="258"/>
      <c r="C214" s="259"/>
      <c r="D214" s="226" t="s">
        <v>158</v>
      </c>
      <c r="E214" s="260" t="s">
        <v>19</v>
      </c>
      <c r="F214" s="261" t="s">
        <v>692</v>
      </c>
      <c r="G214" s="259"/>
      <c r="H214" s="260" t="s">
        <v>19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67" t="s">
        <v>158</v>
      </c>
      <c r="AU214" s="267" t="s">
        <v>79</v>
      </c>
      <c r="AV214" s="16" t="s">
        <v>77</v>
      </c>
      <c r="AW214" s="16" t="s">
        <v>31</v>
      </c>
      <c r="AX214" s="16" t="s">
        <v>69</v>
      </c>
      <c r="AY214" s="267" t="s">
        <v>144</v>
      </c>
    </row>
    <row r="215" s="13" customFormat="1">
      <c r="A215" s="13"/>
      <c r="B215" s="224"/>
      <c r="C215" s="225"/>
      <c r="D215" s="226" t="s">
        <v>158</v>
      </c>
      <c r="E215" s="227" t="s">
        <v>19</v>
      </c>
      <c r="F215" s="228" t="s">
        <v>783</v>
      </c>
      <c r="G215" s="225"/>
      <c r="H215" s="229">
        <v>3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158</v>
      </c>
      <c r="AU215" s="235" t="s">
        <v>79</v>
      </c>
      <c r="AV215" s="13" t="s">
        <v>79</v>
      </c>
      <c r="AW215" s="13" t="s">
        <v>31</v>
      </c>
      <c r="AX215" s="13" t="s">
        <v>69</v>
      </c>
      <c r="AY215" s="235" t="s">
        <v>144</v>
      </c>
    </row>
    <row r="216" s="15" customFormat="1">
      <c r="A216" s="15"/>
      <c r="B216" s="247"/>
      <c r="C216" s="248"/>
      <c r="D216" s="226" t="s">
        <v>158</v>
      </c>
      <c r="E216" s="249" t="s">
        <v>19</v>
      </c>
      <c r="F216" s="250" t="s">
        <v>166</v>
      </c>
      <c r="G216" s="248"/>
      <c r="H216" s="251">
        <v>3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158</v>
      </c>
      <c r="AU216" s="257" t="s">
        <v>79</v>
      </c>
      <c r="AV216" s="15" t="s">
        <v>154</v>
      </c>
      <c r="AW216" s="15" t="s">
        <v>31</v>
      </c>
      <c r="AX216" s="15" t="s">
        <v>77</v>
      </c>
      <c r="AY216" s="257" t="s">
        <v>144</v>
      </c>
    </row>
    <row r="217" s="2" customFormat="1" ht="16.5" customHeight="1">
      <c r="A217" s="40"/>
      <c r="B217" s="41"/>
      <c r="C217" s="206" t="s">
        <v>147</v>
      </c>
      <c r="D217" s="206" t="s">
        <v>149</v>
      </c>
      <c r="E217" s="207" t="s">
        <v>784</v>
      </c>
      <c r="F217" s="208" t="s">
        <v>785</v>
      </c>
      <c r="G217" s="209" t="s">
        <v>221</v>
      </c>
      <c r="H217" s="210">
        <v>6</v>
      </c>
      <c r="I217" s="211"/>
      <c r="J217" s="212">
        <f>ROUND(I217*H217,2)</f>
        <v>0</v>
      </c>
      <c r="K217" s="208" t="s">
        <v>153</v>
      </c>
      <c r="L217" s="46"/>
      <c r="M217" s="213" t="s">
        <v>19</v>
      </c>
      <c r="N217" s="214" t="s">
        <v>40</v>
      </c>
      <c r="O217" s="86"/>
      <c r="P217" s="215">
        <f>O217*H217</f>
        <v>0</v>
      </c>
      <c r="Q217" s="215">
        <v>0.00033956999999999998</v>
      </c>
      <c r="R217" s="215">
        <f>Q217*H217</f>
        <v>0.0020374199999999999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289</v>
      </c>
      <c r="AT217" s="217" t="s">
        <v>149</v>
      </c>
      <c r="AU217" s="217" t="s">
        <v>79</v>
      </c>
      <c r="AY217" s="19" t="s">
        <v>144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289</v>
      </c>
      <c r="BM217" s="217" t="s">
        <v>786</v>
      </c>
    </row>
    <row r="218" s="2" customFormat="1">
      <c r="A218" s="40"/>
      <c r="B218" s="41"/>
      <c r="C218" s="42"/>
      <c r="D218" s="219" t="s">
        <v>156</v>
      </c>
      <c r="E218" s="42"/>
      <c r="F218" s="220" t="s">
        <v>787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156</v>
      </c>
      <c r="AU218" s="19" t="s">
        <v>79</v>
      </c>
    </row>
    <row r="219" s="16" customFormat="1">
      <c r="A219" s="16"/>
      <c r="B219" s="258"/>
      <c r="C219" s="259"/>
      <c r="D219" s="226" t="s">
        <v>158</v>
      </c>
      <c r="E219" s="260" t="s">
        <v>19</v>
      </c>
      <c r="F219" s="261" t="s">
        <v>692</v>
      </c>
      <c r="G219" s="259"/>
      <c r="H219" s="260" t="s">
        <v>19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7" t="s">
        <v>158</v>
      </c>
      <c r="AU219" s="267" t="s">
        <v>79</v>
      </c>
      <c r="AV219" s="16" t="s">
        <v>77</v>
      </c>
      <c r="AW219" s="16" t="s">
        <v>31</v>
      </c>
      <c r="AX219" s="16" t="s">
        <v>69</v>
      </c>
      <c r="AY219" s="267" t="s">
        <v>144</v>
      </c>
    </row>
    <row r="220" s="13" customFormat="1">
      <c r="A220" s="13"/>
      <c r="B220" s="224"/>
      <c r="C220" s="225"/>
      <c r="D220" s="226" t="s">
        <v>158</v>
      </c>
      <c r="E220" s="227" t="s">
        <v>19</v>
      </c>
      <c r="F220" s="228" t="s">
        <v>187</v>
      </c>
      <c r="G220" s="225"/>
      <c r="H220" s="229">
        <v>6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158</v>
      </c>
      <c r="AU220" s="235" t="s">
        <v>79</v>
      </c>
      <c r="AV220" s="13" t="s">
        <v>79</v>
      </c>
      <c r="AW220" s="13" t="s">
        <v>31</v>
      </c>
      <c r="AX220" s="13" t="s">
        <v>69</v>
      </c>
      <c r="AY220" s="235" t="s">
        <v>144</v>
      </c>
    </row>
    <row r="221" s="15" customFormat="1">
      <c r="A221" s="15"/>
      <c r="B221" s="247"/>
      <c r="C221" s="248"/>
      <c r="D221" s="226" t="s">
        <v>158</v>
      </c>
      <c r="E221" s="249" t="s">
        <v>19</v>
      </c>
      <c r="F221" s="250" t="s">
        <v>166</v>
      </c>
      <c r="G221" s="248"/>
      <c r="H221" s="251">
        <v>6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158</v>
      </c>
      <c r="AU221" s="257" t="s">
        <v>79</v>
      </c>
      <c r="AV221" s="15" t="s">
        <v>154</v>
      </c>
      <c r="AW221" s="15" t="s">
        <v>31</v>
      </c>
      <c r="AX221" s="15" t="s">
        <v>77</v>
      </c>
      <c r="AY221" s="257" t="s">
        <v>144</v>
      </c>
    </row>
    <row r="222" s="2" customFormat="1" ht="16.5" customHeight="1">
      <c r="A222" s="40"/>
      <c r="B222" s="41"/>
      <c r="C222" s="206" t="s">
        <v>388</v>
      </c>
      <c r="D222" s="206" t="s">
        <v>149</v>
      </c>
      <c r="E222" s="207" t="s">
        <v>788</v>
      </c>
      <c r="F222" s="208" t="s">
        <v>789</v>
      </c>
      <c r="G222" s="209" t="s">
        <v>221</v>
      </c>
      <c r="H222" s="210">
        <v>1</v>
      </c>
      <c r="I222" s="211"/>
      <c r="J222" s="212">
        <f>ROUND(I222*H222,2)</f>
        <v>0</v>
      </c>
      <c r="K222" s="208" t="s">
        <v>153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1.9570000000000001E-05</v>
      </c>
      <c r="R222" s="215">
        <f>Q222*H222</f>
        <v>1.9570000000000001E-05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289</v>
      </c>
      <c r="AT222" s="217" t="s">
        <v>149</v>
      </c>
      <c r="AU222" s="217" t="s">
        <v>79</v>
      </c>
      <c r="AY222" s="19" t="s">
        <v>144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289</v>
      </c>
      <c r="BM222" s="217" t="s">
        <v>790</v>
      </c>
    </row>
    <row r="223" s="2" customFormat="1">
      <c r="A223" s="40"/>
      <c r="B223" s="41"/>
      <c r="C223" s="42"/>
      <c r="D223" s="219" t="s">
        <v>156</v>
      </c>
      <c r="E223" s="42"/>
      <c r="F223" s="220" t="s">
        <v>791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156</v>
      </c>
      <c r="AU223" s="19" t="s">
        <v>79</v>
      </c>
    </row>
    <row r="224" s="16" customFormat="1">
      <c r="A224" s="16"/>
      <c r="B224" s="258"/>
      <c r="C224" s="259"/>
      <c r="D224" s="226" t="s">
        <v>158</v>
      </c>
      <c r="E224" s="260" t="s">
        <v>19</v>
      </c>
      <c r="F224" s="261" t="s">
        <v>692</v>
      </c>
      <c r="G224" s="259"/>
      <c r="H224" s="260" t="s">
        <v>19</v>
      </c>
      <c r="I224" s="262"/>
      <c r="J224" s="259"/>
      <c r="K224" s="259"/>
      <c r="L224" s="263"/>
      <c r="M224" s="264"/>
      <c r="N224" s="265"/>
      <c r="O224" s="265"/>
      <c r="P224" s="265"/>
      <c r="Q224" s="265"/>
      <c r="R224" s="265"/>
      <c r="S224" s="265"/>
      <c r="T224" s="26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67" t="s">
        <v>158</v>
      </c>
      <c r="AU224" s="267" t="s">
        <v>79</v>
      </c>
      <c r="AV224" s="16" t="s">
        <v>77</v>
      </c>
      <c r="AW224" s="16" t="s">
        <v>31</v>
      </c>
      <c r="AX224" s="16" t="s">
        <v>69</v>
      </c>
      <c r="AY224" s="267" t="s">
        <v>144</v>
      </c>
    </row>
    <row r="225" s="13" customFormat="1">
      <c r="A225" s="13"/>
      <c r="B225" s="224"/>
      <c r="C225" s="225"/>
      <c r="D225" s="226" t="s">
        <v>158</v>
      </c>
      <c r="E225" s="227" t="s">
        <v>19</v>
      </c>
      <c r="F225" s="228" t="s">
        <v>77</v>
      </c>
      <c r="G225" s="225"/>
      <c r="H225" s="229">
        <v>1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158</v>
      </c>
      <c r="AU225" s="235" t="s">
        <v>79</v>
      </c>
      <c r="AV225" s="13" t="s">
        <v>79</v>
      </c>
      <c r="AW225" s="13" t="s">
        <v>31</v>
      </c>
      <c r="AX225" s="13" t="s">
        <v>69</v>
      </c>
      <c r="AY225" s="235" t="s">
        <v>144</v>
      </c>
    </row>
    <row r="226" s="15" customFormat="1">
      <c r="A226" s="15"/>
      <c r="B226" s="247"/>
      <c r="C226" s="248"/>
      <c r="D226" s="226" t="s">
        <v>158</v>
      </c>
      <c r="E226" s="249" t="s">
        <v>19</v>
      </c>
      <c r="F226" s="250" t="s">
        <v>166</v>
      </c>
      <c r="G226" s="248"/>
      <c r="H226" s="251">
        <v>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158</v>
      </c>
      <c r="AU226" s="257" t="s">
        <v>79</v>
      </c>
      <c r="AV226" s="15" t="s">
        <v>154</v>
      </c>
      <c r="AW226" s="15" t="s">
        <v>31</v>
      </c>
      <c r="AX226" s="15" t="s">
        <v>77</v>
      </c>
      <c r="AY226" s="257" t="s">
        <v>144</v>
      </c>
    </row>
    <row r="227" s="2" customFormat="1" ht="16.5" customHeight="1">
      <c r="A227" s="40"/>
      <c r="B227" s="41"/>
      <c r="C227" s="268" t="s">
        <v>394</v>
      </c>
      <c r="D227" s="268" t="s">
        <v>228</v>
      </c>
      <c r="E227" s="269" t="s">
        <v>792</v>
      </c>
      <c r="F227" s="270" t="s">
        <v>793</v>
      </c>
      <c r="G227" s="271" t="s">
        <v>221</v>
      </c>
      <c r="H227" s="272">
        <v>1</v>
      </c>
      <c r="I227" s="273"/>
      <c r="J227" s="274">
        <f>ROUND(I227*H227,2)</f>
        <v>0</v>
      </c>
      <c r="K227" s="270" t="s">
        <v>153</v>
      </c>
      <c r="L227" s="275"/>
      <c r="M227" s="276" t="s">
        <v>19</v>
      </c>
      <c r="N227" s="277" t="s">
        <v>40</v>
      </c>
      <c r="O227" s="86"/>
      <c r="P227" s="215">
        <f>O227*H227</f>
        <v>0</v>
      </c>
      <c r="Q227" s="215">
        <v>0.00014999999999999999</v>
      </c>
      <c r="R227" s="215">
        <f>Q227*H227</f>
        <v>0.00014999999999999999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388</v>
      </c>
      <c r="AT227" s="217" t="s">
        <v>228</v>
      </c>
      <c r="AU227" s="217" t="s">
        <v>79</v>
      </c>
      <c r="AY227" s="19" t="s">
        <v>144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289</v>
      </c>
      <c r="BM227" s="217" t="s">
        <v>794</v>
      </c>
    </row>
    <row r="228" s="2" customFormat="1">
      <c r="A228" s="40"/>
      <c r="B228" s="41"/>
      <c r="C228" s="42"/>
      <c r="D228" s="219" t="s">
        <v>156</v>
      </c>
      <c r="E228" s="42"/>
      <c r="F228" s="220" t="s">
        <v>795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156</v>
      </c>
      <c r="AU228" s="19" t="s">
        <v>79</v>
      </c>
    </row>
    <row r="229" s="2" customFormat="1" ht="16.5" customHeight="1">
      <c r="A229" s="40"/>
      <c r="B229" s="41"/>
      <c r="C229" s="206" t="s">
        <v>173</v>
      </c>
      <c r="D229" s="206" t="s">
        <v>149</v>
      </c>
      <c r="E229" s="207" t="s">
        <v>788</v>
      </c>
      <c r="F229" s="208" t="s">
        <v>789</v>
      </c>
      <c r="G229" s="209" t="s">
        <v>221</v>
      </c>
      <c r="H229" s="210">
        <v>1</v>
      </c>
      <c r="I229" s="211"/>
      <c r="J229" s="212">
        <f>ROUND(I229*H229,2)</f>
        <v>0</v>
      </c>
      <c r="K229" s="208" t="s">
        <v>153</v>
      </c>
      <c r="L229" s="46"/>
      <c r="M229" s="213" t="s">
        <v>19</v>
      </c>
      <c r="N229" s="214" t="s">
        <v>40</v>
      </c>
      <c r="O229" s="86"/>
      <c r="P229" s="215">
        <f>O229*H229</f>
        <v>0</v>
      </c>
      <c r="Q229" s="215">
        <v>1.9570000000000001E-05</v>
      </c>
      <c r="R229" s="215">
        <f>Q229*H229</f>
        <v>1.9570000000000001E-05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289</v>
      </c>
      <c r="AT229" s="217" t="s">
        <v>149</v>
      </c>
      <c r="AU229" s="217" t="s">
        <v>79</v>
      </c>
      <c r="AY229" s="19" t="s">
        <v>144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289</v>
      </c>
      <c r="BM229" s="217" t="s">
        <v>796</v>
      </c>
    </row>
    <row r="230" s="2" customFormat="1">
      <c r="A230" s="40"/>
      <c r="B230" s="41"/>
      <c r="C230" s="42"/>
      <c r="D230" s="219" t="s">
        <v>156</v>
      </c>
      <c r="E230" s="42"/>
      <c r="F230" s="220" t="s">
        <v>791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156</v>
      </c>
      <c r="AU230" s="19" t="s">
        <v>79</v>
      </c>
    </row>
    <row r="231" s="16" customFormat="1">
      <c r="A231" s="16"/>
      <c r="B231" s="258"/>
      <c r="C231" s="259"/>
      <c r="D231" s="226" t="s">
        <v>158</v>
      </c>
      <c r="E231" s="260" t="s">
        <v>19</v>
      </c>
      <c r="F231" s="261" t="s">
        <v>692</v>
      </c>
      <c r="G231" s="259"/>
      <c r="H231" s="260" t="s">
        <v>19</v>
      </c>
      <c r="I231" s="262"/>
      <c r="J231" s="259"/>
      <c r="K231" s="259"/>
      <c r="L231" s="263"/>
      <c r="M231" s="264"/>
      <c r="N231" s="265"/>
      <c r="O231" s="265"/>
      <c r="P231" s="265"/>
      <c r="Q231" s="265"/>
      <c r="R231" s="265"/>
      <c r="S231" s="265"/>
      <c r="T231" s="26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7" t="s">
        <v>158</v>
      </c>
      <c r="AU231" s="267" t="s">
        <v>79</v>
      </c>
      <c r="AV231" s="16" t="s">
        <v>77</v>
      </c>
      <c r="AW231" s="16" t="s">
        <v>31</v>
      </c>
      <c r="AX231" s="16" t="s">
        <v>69</v>
      </c>
      <c r="AY231" s="267" t="s">
        <v>144</v>
      </c>
    </row>
    <row r="232" s="13" customFormat="1">
      <c r="A232" s="13"/>
      <c r="B232" s="224"/>
      <c r="C232" s="225"/>
      <c r="D232" s="226" t="s">
        <v>158</v>
      </c>
      <c r="E232" s="227" t="s">
        <v>19</v>
      </c>
      <c r="F232" s="228" t="s">
        <v>77</v>
      </c>
      <c r="G232" s="225"/>
      <c r="H232" s="229">
        <v>1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158</v>
      </c>
      <c r="AU232" s="235" t="s">
        <v>79</v>
      </c>
      <c r="AV232" s="13" t="s">
        <v>79</v>
      </c>
      <c r="AW232" s="13" t="s">
        <v>31</v>
      </c>
      <c r="AX232" s="13" t="s">
        <v>69</v>
      </c>
      <c r="AY232" s="235" t="s">
        <v>144</v>
      </c>
    </row>
    <row r="233" s="15" customFormat="1">
      <c r="A233" s="15"/>
      <c r="B233" s="247"/>
      <c r="C233" s="248"/>
      <c r="D233" s="226" t="s">
        <v>158</v>
      </c>
      <c r="E233" s="249" t="s">
        <v>19</v>
      </c>
      <c r="F233" s="250" t="s">
        <v>166</v>
      </c>
      <c r="G233" s="248"/>
      <c r="H233" s="251">
        <v>1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158</v>
      </c>
      <c r="AU233" s="257" t="s">
        <v>79</v>
      </c>
      <c r="AV233" s="15" t="s">
        <v>154</v>
      </c>
      <c r="AW233" s="15" t="s">
        <v>31</v>
      </c>
      <c r="AX233" s="15" t="s">
        <v>77</v>
      </c>
      <c r="AY233" s="257" t="s">
        <v>144</v>
      </c>
    </row>
    <row r="234" s="2" customFormat="1" ht="16.5" customHeight="1">
      <c r="A234" s="40"/>
      <c r="B234" s="41"/>
      <c r="C234" s="268" t="s">
        <v>408</v>
      </c>
      <c r="D234" s="268" t="s">
        <v>228</v>
      </c>
      <c r="E234" s="269" t="s">
        <v>797</v>
      </c>
      <c r="F234" s="270" t="s">
        <v>798</v>
      </c>
      <c r="G234" s="271" t="s">
        <v>397</v>
      </c>
      <c r="H234" s="272">
        <v>0.5</v>
      </c>
      <c r="I234" s="273"/>
      <c r="J234" s="274">
        <f>ROUND(I234*H234,2)</f>
        <v>0</v>
      </c>
      <c r="K234" s="270" t="s">
        <v>153</v>
      </c>
      <c r="L234" s="275"/>
      <c r="M234" s="276" t="s">
        <v>19</v>
      </c>
      <c r="N234" s="277" t="s">
        <v>40</v>
      </c>
      <c r="O234" s="86"/>
      <c r="P234" s="215">
        <f>O234*H234</f>
        <v>0</v>
      </c>
      <c r="Q234" s="215">
        <v>0.00020000000000000001</v>
      </c>
      <c r="R234" s="215">
        <f>Q234*H234</f>
        <v>0.00010000000000000001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388</v>
      </c>
      <c r="AT234" s="217" t="s">
        <v>228</v>
      </c>
      <c r="AU234" s="217" t="s">
        <v>79</v>
      </c>
      <c r="AY234" s="19" t="s">
        <v>144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77</v>
      </c>
      <c r="BK234" s="218">
        <f>ROUND(I234*H234,2)</f>
        <v>0</v>
      </c>
      <c r="BL234" s="19" t="s">
        <v>289</v>
      </c>
      <c r="BM234" s="217" t="s">
        <v>799</v>
      </c>
    </row>
    <row r="235" s="2" customFormat="1">
      <c r="A235" s="40"/>
      <c r="B235" s="41"/>
      <c r="C235" s="42"/>
      <c r="D235" s="219" t="s">
        <v>156</v>
      </c>
      <c r="E235" s="42"/>
      <c r="F235" s="220" t="s">
        <v>800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156</v>
      </c>
      <c r="AU235" s="19" t="s">
        <v>79</v>
      </c>
    </row>
    <row r="236" s="16" customFormat="1">
      <c r="A236" s="16"/>
      <c r="B236" s="258"/>
      <c r="C236" s="259"/>
      <c r="D236" s="226" t="s">
        <v>158</v>
      </c>
      <c r="E236" s="260" t="s">
        <v>19</v>
      </c>
      <c r="F236" s="261" t="s">
        <v>692</v>
      </c>
      <c r="G236" s="259"/>
      <c r="H236" s="260" t="s">
        <v>19</v>
      </c>
      <c r="I236" s="262"/>
      <c r="J236" s="259"/>
      <c r="K236" s="259"/>
      <c r="L236" s="263"/>
      <c r="M236" s="264"/>
      <c r="N236" s="265"/>
      <c r="O236" s="265"/>
      <c r="P236" s="265"/>
      <c r="Q236" s="265"/>
      <c r="R236" s="265"/>
      <c r="S236" s="265"/>
      <c r="T236" s="26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7" t="s">
        <v>158</v>
      </c>
      <c r="AU236" s="267" t="s">
        <v>79</v>
      </c>
      <c r="AV236" s="16" t="s">
        <v>77</v>
      </c>
      <c r="AW236" s="16" t="s">
        <v>31</v>
      </c>
      <c r="AX236" s="16" t="s">
        <v>69</v>
      </c>
      <c r="AY236" s="267" t="s">
        <v>144</v>
      </c>
    </row>
    <row r="237" s="13" customFormat="1">
      <c r="A237" s="13"/>
      <c r="B237" s="224"/>
      <c r="C237" s="225"/>
      <c r="D237" s="226" t="s">
        <v>158</v>
      </c>
      <c r="E237" s="227" t="s">
        <v>19</v>
      </c>
      <c r="F237" s="228" t="s">
        <v>801</v>
      </c>
      <c r="G237" s="225"/>
      <c r="H237" s="229">
        <v>0.5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158</v>
      </c>
      <c r="AU237" s="235" t="s">
        <v>79</v>
      </c>
      <c r="AV237" s="13" t="s">
        <v>79</v>
      </c>
      <c r="AW237" s="13" t="s">
        <v>31</v>
      </c>
      <c r="AX237" s="13" t="s">
        <v>69</v>
      </c>
      <c r="AY237" s="235" t="s">
        <v>144</v>
      </c>
    </row>
    <row r="238" s="15" customFormat="1">
      <c r="A238" s="15"/>
      <c r="B238" s="247"/>
      <c r="C238" s="248"/>
      <c r="D238" s="226" t="s">
        <v>158</v>
      </c>
      <c r="E238" s="249" t="s">
        <v>19</v>
      </c>
      <c r="F238" s="250" t="s">
        <v>166</v>
      </c>
      <c r="G238" s="248"/>
      <c r="H238" s="251">
        <v>0.5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7" t="s">
        <v>158</v>
      </c>
      <c r="AU238" s="257" t="s">
        <v>79</v>
      </c>
      <c r="AV238" s="15" t="s">
        <v>154</v>
      </c>
      <c r="AW238" s="15" t="s">
        <v>31</v>
      </c>
      <c r="AX238" s="15" t="s">
        <v>77</v>
      </c>
      <c r="AY238" s="257" t="s">
        <v>144</v>
      </c>
    </row>
    <row r="239" s="2" customFormat="1" ht="16.5" customHeight="1">
      <c r="A239" s="40"/>
      <c r="B239" s="41"/>
      <c r="C239" s="206" t="s">
        <v>413</v>
      </c>
      <c r="D239" s="206" t="s">
        <v>149</v>
      </c>
      <c r="E239" s="207" t="s">
        <v>802</v>
      </c>
      <c r="F239" s="208" t="s">
        <v>803</v>
      </c>
      <c r="G239" s="209" t="s">
        <v>221</v>
      </c>
      <c r="H239" s="210">
        <v>2</v>
      </c>
      <c r="I239" s="211"/>
      <c r="J239" s="212">
        <f>ROUND(I239*H239,2)</f>
        <v>0</v>
      </c>
      <c r="K239" s="208" t="s">
        <v>153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0.0054900000000000001</v>
      </c>
      <c r="T239" s="216">
        <f>S239*H239</f>
        <v>0.01098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289</v>
      </c>
      <c r="AT239" s="217" t="s">
        <v>149</v>
      </c>
      <c r="AU239" s="217" t="s">
        <v>79</v>
      </c>
      <c r="AY239" s="19" t="s">
        <v>144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289</v>
      </c>
      <c r="BM239" s="217" t="s">
        <v>804</v>
      </c>
    </row>
    <row r="240" s="2" customFormat="1">
      <c r="A240" s="40"/>
      <c r="B240" s="41"/>
      <c r="C240" s="42"/>
      <c r="D240" s="219" t="s">
        <v>156</v>
      </c>
      <c r="E240" s="42"/>
      <c r="F240" s="220" t="s">
        <v>805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156</v>
      </c>
      <c r="AU240" s="19" t="s">
        <v>79</v>
      </c>
    </row>
    <row r="241" s="16" customFormat="1">
      <c r="A241" s="16"/>
      <c r="B241" s="258"/>
      <c r="C241" s="259"/>
      <c r="D241" s="226" t="s">
        <v>158</v>
      </c>
      <c r="E241" s="260" t="s">
        <v>19</v>
      </c>
      <c r="F241" s="261" t="s">
        <v>692</v>
      </c>
      <c r="G241" s="259"/>
      <c r="H241" s="260" t="s">
        <v>19</v>
      </c>
      <c r="I241" s="262"/>
      <c r="J241" s="259"/>
      <c r="K241" s="259"/>
      <c r="L241" s="263"/>
      <c r="M241" s="264"/>
      <c r="N241" s="265"/>
      <c r="O241" s="265"/>
      <c r="P241" s="265"/>
      <c r="Q241" s="265"/>
      <c r="R241" s="265"/>
      <c r="S241" s="265"/>
      <c r="T241" s="26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7" t="s">
        <v>158</v>
      </c>
      <c r="AU241" s="267" t="s">
        <v>79</v>
      </c>
      <c r="AV241" s="16" t="s">
        <v>77</v>
      </c>
      <c r="AW241" s="16" t="s">
        <v>31</v>
      </c>
      <c r="AX241" s="16" t="s">
        <v>69</v>
      </c>
      <c r="AY241" s="267" t="s">
        <v>144</v>
      </c>
    </row>
    <row r="242" s="13" customFormat="1">
      <c r="A242" s="13"/>
      <c r="B242" s="224"/>
      <c r="C242" s="225"/>
      <c r="D242" s="226" t="s">
        <v>158</v>
      </c>
      <c r="E242" s="227" t="s">
        <v>19</v>
      </c>
      <c r="F242" s="228" t="s">
        <v>79</v>
      </c>
      <c r="G242" s="225"/>
      <c r="H242" s="229">
        <v>2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158</v>
      </c>
      <c r="AU242" s="235" t="s">
        <v>79</v>
      </c>
      <c r="AV242" s="13" t="s">
        <v>79</v>
      </c>
      <c r="AW242" s="13" t="s">
        <v>31</v>
      </c>
      <c r="AX242" s="13" t="s">
        <v>69</v>
      </c>
      <c r="AY242" s="235" t="s">
        <v>144</v>
      </c>
    </row>
    <row r="243" s="15" customFormat="1">
      <c r="A243" s="15"/>
      <c r="B243" s="247"/>
      <c r="C243" s="248"/>
      <c r="D243" s="226" t="s">
        <v>158</v>
      </c>
      <c r="E243" s="249" t="s">
        <v>19</v>
      </c>
      <c r="F243" s="250" t="s">
        <v>166</v>
      </c>
      <c r="G243" s="248"/>
      <c r="H243" s="251">
        <v>2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158</v>
      </c>
      <c r="AU243" s="257" t="s">
        <v>79</v>
      </c>
      <c r="AV243" s="15" t="s">
        <v>154</v>
      </c>
      <c r="AW243" s="15" t="s">
        <v>31</v>
      </c>
      <c r="AX243" s="15" t="s">
        <v>77</v>
      </c>
      <c r="AY243" s="257" t="s">
        <v>144</v>
      </c>
    </row>
    <row r="244" s="2" customFormat="1" ht="16.5" customHeight="1">
      <c r="A244" s="40"/>
      <c r="B244" s="41"/>
      <c r="C244" s="206" t="s">
        <v>419</v>
      </c>
      <c r="D244" s="206" t="s">
        <v>149</v>
      </c>
      <c r="E244" s="207" t="s">
        <v>806</v>
      </c>
      <c r="F244" s="208" t="s">
        <v>807</v>
      </c>
      <c r="G244" s="209" t="s">
        <v>221</v>
      </c>
      <c r="H244" s="210">
        <v>2</v>
      </c>
      <c r="I244" s="211"/>
      <c r="J244" s="212">
        <f>ROUND(I244*H244,2)</f>
        <v>0</v>
      </c>
      <c r="K244" s="208" t="s">
        <v>153</v>
      </c>
      <c r="L244" s="46"/>
      <c r="M244" s="213" t="s">
        <v>19</v>
      </c>
      <c r="N244" s="214" t="s">
        <v>40</v>
      </c>
      <c r="O244" s="86"/>
      <c r="P244" s="215">
        <f>O244*H244</f>
        <v>0</v>
      </c>
      <c r="Q244" s="215">
        <v>1.5860000000000001E-05</v>
      </c>
      <c r="R244" s="215">
        <f>Q244*H244</f>
        <v>3.1720000000000001E-05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289</v>
      </c>
      <c r="AT244" s="217" t="s">
        <v>149</v>
      </c>
      <c r="AU244" s="217" t="s">
        <v>79</v>
      </c>
      <c r="AY244" s="19" t="s">
        <v>144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77</v>
      </c>
      <c r="BK244" s="218">
        <f>ROUND(I244*H244,2)</f>
        <v>0</v>
      </c>
      <c r="BL244" s="19" t="s">
        <v>289</v>
      </c>
      <c r="BM244" s="217" t="s">
        <v>808</v>
      </c>
    </row>
    <row r="245" s="2" customFormat="1">
      <c r="A245" s="40"/>
      <c r="B245" s="41"/>
      <c r="C245" s="42"/>
      <c r="D245" s="219" t="s">
        <v>156</v>
      </c>
      <c r="E245" s="42"/>
      <c r="F245" s="220" t="s">
        <v>809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156</v>
      </c>
      <c r="AU245" s="19" t="s">
        <v>79</v>
      </c>
    </row>
    <row r="246" s="16" customFormat="1">
      <c r="A246" s="16"/>
      <c r="B246" s="258"/>
      <c r="C246" s="259"/>
      <c r="D246" s="226" t="s">
        <v>158</v>
      </c>
      <c r="E246" s="260" t="s">
        <v>19</v>
      </c>
      <c r="F246" s="261" t="s">
        <v>692</v>
      </c>
      <c r="G246" s="259"/>
      <c r="H246" s="260" t="s">
        <v>19</v>
      </c>
      <c r="I246" s="262"/>
      <c r="J246" s="259"/>
      <c r="K246" s="259"/>
      <c r="L246" s="263"/>
      <c r="M246" s="264"/>
      <c r="N246" s="265"/>
      <c r="O246" s="265"/>
      <c r="P246" s="265"/>
      <c r="Q246" s="265"/>
      <c r="R246" s="265"/>
      <c r="S246" s="265"/>
      <c r="T246" s="26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7" t="s">
        <v>158</v>
      </c>
      <c r="AU246" s="267" t="s">
        <v>79</v>
      </c>
      <c r="AV246" s="16" t="s">
        <v>77</v>
      </c>
      <c r="AW246" s="16" t="s">
        <v>31</v>
      </c>
      <c r="AX246" s="16" t="s">
        <v>69</v>
      </c>
      <c r="AY246" s="267" t="s">
        <v>144</v>
      </c>
    </row>
    <row r="247" s="13" customFormat="1">
      <c r="A247" s="13"/>
      <c r="B247" s="224"/>
      <c r="C247" s="225"/>
      <c r="D247" s="226" t="s">
        <v>158</v>
      </c>
      <c r="E247" s="227" t="s">
        <v>19</v>
      </c>
      <c r="F247" s="228" t="s">
        <v>79</v>
      </c>
      <c r="G247" s="225"/>
      <c r="H247" s="229">
        <v>2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158</v>
      </c>
      <c r="AU247" s="235" t="s">
        <v>79</v>
      </c>
      <c r="AV247" s="13" t="s">
        <v>79</v>
      </c>
      <c r="AW247" s="13" t="s">
        <v>31</v>
      </c>
      <c r="AX247" s="13" t="s">
        <v>69</v>
      </c>
      <c r="AY247" s="235" t="s">
        <v>144</v>
      </c>
    </row>
    <row r="248" s="15" customFormat="1">
      <c r="A248" s="15"/>
      <c r="B248" s="247"/>
      <c r="C248" s="248"/>
      <c r="D248" s="226" t="s">
        <v>158</v>
      </c>
      <c r="E248" s="249" t="s">
        <v>19</v>
      </c>
      <c r="F248" s="250" t="s">
        <v>166</v>
      </c>
      <c r="G248" s="248"/>
      <c r="H248" s="251">
        <v>2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7" t="s">
        <v>158</v>
      </c>
      <c r="AU248" s="257" t="s">
        <v>79</v>
      </c>
      <c r="AV248" s="15" t="s">
        <v>154</v>
      </c>
      <c r="AW248" s="15" t="s">
        <v>31</v>
      </c>
      <c r="AX248" s="15" t="s">
        <v>77</v>
      </c>
      <c r="AY248" s="257" t="s">
        <v>144</v>
      </c>
    </row>
    <row r="249" s="2" customFormat="1" ht="24.15" customHeight="1">
      <c r="A249" s="40"/>
      <c r="B249" s="41"/>
      <c r="C249" s="206" t="s">
        <v>424</v>
      </c>
      <c r="D249" s="206" t="s">
        <v>149</v>
      </c>
      <c r="E249" s="207" t="s">
        <v>810</v>
      </c>
      <c r="F249" s="208" t="s">
        <v>811</v>
      </c>
      <c r="G249" s="209" t="s">
        <v>397</v>
      </c>
      <c r="H249" s="210">
        <v>49</v>
      </c>
      <c r="I249" s="211"/>
      <c r="J249" s="212">
        <f>ROUND(I249*H249,2)</f>
        <v>0</v>
      </c>
      <c r="K249" s="208" t="s">
        <v>153</v>
      </c>
      <c r="L249" s="46"/>
      <c r="M249" s="213" t="s">
        <v>19</v>
      </c>
      <c r="N249" s="214" t="s">
        <v>40</v>
      </c>
      <c r="O249" s="86"/>
      <c r="P249" s="215">
        <f>O249*H249</f>
        <v>0</v>
      </c>
      <c r="Q249" s="215">
        <v>0.00018972349999999999</v>
      </c>
      <c r="R249" s="215">
        <f>Q249*H249</f>
        <v>0.0092964515000000005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289</v>
      </c>
      <c r="AT249" s="217" t="s">
        <v>149</v>
      </c>
      <c r="AU249" s="217" t="s">
        <v>79</v>
      </c>
      <c r="AY249" s="19" t="s">
        <v>144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77</v>
      </c>
      <c r="BK249" s="218">
        <f>ROUND(I249*H249,2)</f>
        <v>0</v>
      </c>
      <c r="BL249" s="19" t="s">
        <v>289</v>
      </c>
      <c r="BM249" s="217" t="s">
        <v>812</v>
      </c>
    </row>
    <row r="250" s="2" customFormat="1">
      <c r="A250" s="40"/>
      <c r="B250" s="41"/>
      <c r="C250" s="42"/>
      <c r="D250" s="219" t="s">
        <v>156</v>
      </c>
      <c r="E250" s="42"/>
      <c r="F250" s="220" t="s">
        <v>813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156</v>
      </c>
      <c r="AU250" s="19" t="s">
        <v>79</v>
      </c>
    </row>
    <row r="251" s="16" customFormat="1">
      <c r="A251" s="16"/>
      <c r="B251" s="258"/>
      <c r="C251" s="259"/>
      <c r="D251" s="226" t="s">
        <v>158</v>
      </c>
      <c r="E251" s="260" t="s">
        <v>19</v>
      </c>
      <c r="F251" s="261" t="s">
        <v>692</v>
      </c>
      <c r="G251" s="259"/>
      <c r="H251" s="260" t="s">
        <v>19</v>
      </c>
      <c r="I251" s="262"/>
      <c r="J251" s="259"/>
      <c r="K251" s="259"/>
      <c r="L251" s="263"/>
      <c r="M251" s="264"/>
      <c r="N251" s="265"/>
      <c r="O251" s="265"/>
      <c r="P251" s="265"/>
      <c r="Q251" s="265"/>
      <c r="R251" s="265"/>
      <c r="S251" s="265"/>
      <c r="T251" s="26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67" t="s">
        <v>158</v>
      </c>
      <c r="AU251" s="267" t="s">
        <v>79</v>
      </c>
      <c r="AV251" s="16" t="s">
        <v>77</v>
      </c>
      <c r="AW251" s="16" t="s">
        <v>31</v>
      </c>
      <c r="AX251" s="16" t="s">
        <v>69</v>
      </c>
      <c r="AY251" s="267" t="s">
        <v>144</v>
      </c>
    </row>
    <row r="252" s="13" customFormat="1">
      <c r="A252" s="13"/>
      <c r="B252" s="224"/>
      <c r="C252" s="225"/>
      <c r="D252" s="226" t="s">
        <v>158</v>
      </c>
      <c r="E252" s="227" t="s">
        <v>19</v>
      </c>
      <c r="F252" s="228" t="s">
        <v>814</v>
      </c>
      <c r="G252" s="225"/>
      <c r="H252" s="229">
        <v>49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158</v>
      </c>
      <c r="AU252" s="235" t="s">
        <v>79</v>
      </c>
      <c r="AV252" s="13" t="s">
        <v>79</v>
      </c>
      <c r="AW252" s="13" t="s">
        <v>31</v>
      </c>
      <c r="AX252" s="13" t="s">
        <v>69</v>
      </c>
      <c r="AY252" s="235" t="s">
        <v>144</v>
      </c>
    </row>
    <row r="253" s="15" customFormat="1">
      <c r="A253" s="15"/>
      <c r="B253" s="247"/>
      <c r="C253" s="248"/>
      <c r="D253" s="226" t="s">
        <v>158</v>
      </c>
      <c r="E253" s="249" t="s">
        <v>19</v>
      </c>
      <c r="F253" s="250" t="s">
        <v>166</v>
      </c>
      <c r="G253" s="248"/>
      <c r="H253" s="251">
        <v>49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7" t="s">
        <v>158</v>
      </c>
      <c r="AU253" s="257" t="s">
        <v>79</v>
      </c>
      <c r="AV253" s="15" t="s">
        <v>154</v>
      </c>
      <c r="AW253" s="15" t="s">
        <v>31</v>
      </c>
      <c r="AX253" s="15" t="s">
        <v>77</v>
      </c>
      <c r="AY253" s="257" t="s">
        <v>144</v>
      </c>
    </row>
    <row r="254" s="2" customFormat="1" ht="24.15" customHeight="1">
      <c r="A254" s="40"/>
      <c r="B254" s="41"/>
      <c r="C254" s="206" t="s">
        <v>429</v>
      </c>
      <c r="D254" s="206" t="s">
        <v>149</v>
      </c>
      <c r="E254" s="207" t="s">
        <v>815</v>
      </c>
      <c r="F254" s="208" t="s">
        <v>816</v>
      </c>
      <c r="G254" s="209" t="s">
        <v>397</v>
      </c>
      <c r="H254" s="210">
        <v>15</v>
      </c>
      <c r="I254" s="211"/>
      <c r="J254" s="212">
        <f>ROUND(I254*H254,2)</f>
        <v>0</v>
      </c>
      <c r="K254" s="208" t="s">
        <v>153</v>
      </c>
      <c r="L254" s="46"/>
      <c r="M254" s="213" t="s">
        <v>19</v>
      </c>
      <c r="N254" s="214" t="s">
        <v>40</v>
      </c>
      <c r="O254" s="86"/>
      <c r="P254" s="215">
        <f>O254*H254</f>
        <v>0</v>
      </c>
      <c r="Q254" s="215">
        <v>0.00034898049999999999</v>
      </c>
      <c r="R254" s="215">
        <f>Q254*H254</f>
        <v>0.0052347074999999996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289</v>
      </c>
      <c r="AT254" s="217" t="s">
        <v>149</v>
      </c>
      <c r="AU254" s="217" t="s">
        <v>79</v>
      </c>
      <c r="AY254" s="19" t="s">
        <v>144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77</v>
      </c>
      <c r="BK254" s="218">
        <f>ROUND(I254*H254,2)</f>
        <v>0</v>
      </c>
      <c r="BL254" s="19" t="s">
        <v>289</v>
      </c>
      <c r="BM254" s="217" t="s">
        <v>817</v>
      </c>
    </row>
    <row r="255" s="2" customFormat="1">
      <c r="A255" s="40"/>
      <c r="B255" s="41"/>
      <c r="C255" s="42"/>
      <c r="D255" s="219" t="s">
        <v>156</v>
      </c>
      <c r="E255" s="42"/>
      <c r="F255" s="220" t="s">
        <v>818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156</v>
      </c>
      <c r="AU255" s="19" t="s">
        <v>79</v>
      </c>
    </row>
    <row r="256" s="16" customFormat="1">
      <c r="A256" s="16"/>
      <c r="B256" s="258"/>
      <c r="C256" s="259"/>
      <c r="D256" s="226" t="s">
        <v>158</v>
      </c>
      <c r="E256" s="260" t="s">
        <v>19</v>
      </c>
      <c r="F256" s="261" t="s">
        <v>692</v>
      </c>
      <c r="G256" s="259"/>
      <c r="H256" s="260" t="s">
        <v>19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7" t="s">
        <v>158</v>
      </c>
      <c r="AU256" s="267" t="s">
        <v>79</v>
      </c>
      <c r="AV256" s="16" t="s">
        <v>77</v>
      </c>
      <c r="AW256" s="16" t="s">
        <v>31</v>
      </c>
      <c r="AX256" s="16" t="s">
        <v>69</v>
      </c>
      <c r="AY256" s="267" t="s">
        <v>144</v>
      </c>
    </row>
    <row r="257" s="13" customFormat="1">
      <c r="A257" s="13"/>
      <c r="B257" s="224"/>
      <c r="C257" s="225"/>
      <c r="D257" s="226" t="s">
        <v>158</v>
      </c>
      <c r="E257" s="227" t="s">
        <v>19</v>
      </c>
      <c r="F257" s="228" t="s">
        <v>819</v>
      </c>
      <c r="G257" s="225"/>
      <c r="H257" s="229">
        <v>15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158</v>
      </c>
      <c r="AU257" s="235" t="s">
        <v>79</v>
      </c>
      <c r="AV257" s="13" t="s">
        <v>79</v>
      </c>
      <c r="AW257" s="13" t="s">
        <v>31</v>
      </c>
      <c r="AX257" s="13" t="s">
        <v>69</v>
      </c>
      <c r="AY257" s="235" t="s">
        <v>144</v>
      </c>
    </row>
    <row r="258" s="15" customFormat="1">
      <c r="A258" s="15"/>
      <c r="B258" s="247"/>
      <c r="C258" s="248"/>
      <c r="D258" s="226" t="s">
        <v>158</v>
      </c>
      <c r="E258" s="249" t="s">
        <v>19</v>
      </c>
      <c r="F258" s="250" t="s">
        <v>166</v>
      </c>
      <c r="G258" s="248"/>
      <c r="H258" s="251">
        <v>15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7" t="s">
        <v>158</v>
      </c>
      <c r="AU258" s="257" t="s">
        <v>79</v>
      </c>
      <c r="AV258" s="15" t="s">
        <v>154</v>
      </c>
      <c r="AW258" s="15" t="s">
        <v>31</v>
      </c>
      <c r="AX258" s="15" t="s">
        <v>77</v>
      </c>
      <c r="AY258" s="257" t="s">
        <v>144</v>
      </c>
    </row>
    <row r="259" s="2" customFormat="1" ht="21.75" customHeight="1">
      <c r="A259" s="40"/>
      <c r="B259" s="41"/>
      <c r="C259" s="206" t="s">
        <v>479</v>
      </c>
      <c r="D259" s="206" t="s">
        <v>149</v>
      </c>
      <c r="E259" s="207" t="s">
        <v>820</v>
      </c>
      <c r="F259" s="208" t="s">
        <v>821</v>
      </c>
      <c r="G259" s="209" t="s">
        <v>397</v>
      </c>
      <c r="H259" s="210">
        <v>49</v>
      </c>
      <c r="I259" s="211"/>
      <c r="J259" s="212">
        <f>ROUND(I259*H259,2)</f>
        <v>0</v>
      </c>
      <c r="K259" s="208" t="s">
        <v>153</v>
      </c>
      <c r="L259" s="46"/>
      <c r="M259" s="213" t="s">
        <v>19</v>
      </c>
      <c r="N259" s="214" t="s">
        <v>40</v>
      </c>
      <c r="O259" s="86"/>
      <c r="P259" s="215">
        <f>O259*H259</f>
        <v>0</v>
      </c>
      <c r="Q259" s="215">
        <v>1.0000000000000001E-05</v>
      </c>
      <c r="R259" s="215">
        <f>Q259*H259</f>
        <v>0.00049000000000000009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289</v>
      </c>
      <c r="AT259" s="217" t="s">
        <v>149</v>
      </c>
      <c r="AU259" s="217" t="s">
        <v>79</v>
      </c>
      <c r="AY259" s="19" t="s">
        <v>144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289</v>
      </c>
      <c r="BM259" s="217" t="s">
        <v>822</v>
      </c>
    </row>
    <row r="260" s="2" customFormat="1">
      <c r="A260" s="40"/>
      <c r="B260" s="41"/>
      <c r="C260" s="42"/>
      <c r="D260" s="219" t="s">
        <v>156</v>
      </c>
      <c r="E260" s="42"/>
      <c r="F260" s="220" t="s">
        <v>823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156</v>
      </c>
      <c r="AU260" s="19" t="s">
        <v>79</v>
      </c>
    </row>
    <row r="261" s="16" customFormat="1">
      <c r="A261" s="16"/>
      <c r="B261" s="258"/>
      <c r="C261" s="259"/>
      <c r="D261" s="226" t="s">
        <v>158</v>
      </c>
      <c r="E261" s="260" t="s">
        <v>19</v>
      </c>
      <c r="F261" s="261" t="s">
        <v>692</v>
      </c>
      <c r="G261" s="259"/>
      <c r="H261" s="260" t="s">
        <v>19</v>
      </c>
      <c r="I261" s="262"/>
      <c r="J261" s="259"/>
      <c r="K261" s="259"/>
      <c r="L261" s="263"/>
      <c r="M261" s="264"/>
      <c r="N261" s="265"/>
      <c r="O261" s="265"/>
      <c r="P261" s="265"/>
      <c r="Q261" s="265"/>
      <c r="R261" s="265"/>
      <c r="S261" s="265"/>
      <c r="T261" s="26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7" t="s">
        <v>158</v>
      </c>
      <c r="AU261" s="267" t="s">
        <v>79</v>
      </c>
      <c r="AV261" s="16" t="s">
        <v>77</v>
      </c>
      <c r="AW261" s="16" t="s">
        <v>31</v>
      </c>
      <c r="AX261" s="16" t="s">
        <v>69</v>
      </c>
      <c r="AY261" s="267" t="s">
        <v>144</v>
      </c>
    </row>
    <row r="262" s="13" customFormat="1">
      <c r="A262" s="13"/>
      <c r="B262" s="224"/>
      <c r="C262" s="225"/>
      <c r="D262" s="226" t="s">
        <v>158</v>
      </c>
      <c r="E262" s="227" t="s">
        <v>19</v>
      </c>
      <c r="F262" s="228" t="s">
        <v>814</v>
      </c>
      <c r="G262" s="225"/>
      <c r="H262" s="229">
        <v>49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158</v>
      </c>
      <c r="AU262" s="235" t="s">
        <v>79</v>
      </c>
      <c r="AV262" s="13" t="s">
        <v>79</v>
      </c>
      <c r="AW262" s="13" t="s">
        <v>31</v>
      </c>
      <c r="AX262" s="13" t="s">
        <v>69</v>
      </c>
      <c r="AY262" s="235" t="s">
        <v>144</v>
      </c>
    </row>
    <row r="263" s="15" customFormat="1">
      <c r="A263" s="15"/>
      <c r="B263" s="247"/>
      <c r="C263" s="248"/>
      <c r="D263" s="226" t="s">
        <v>158</v>
      </c>
      <c r="E263" s="249" t="s">
        <v>19</v>
      </c>
      <c r="F263" s="250" t="s">
        <v>166</v>
      </c>
      <c r="G263" s="248"/>
      <c r="H263" s="251">
        <v>49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7" t="s">
        <v>158</v>
      </c>
      <c r="AU263" s="257" t="s">
        <v>79</v>
      </c>
      <c r="AV263" s="15" t="s">
        <v>154</v>
      </c>
      <c r="AW263" s="15" t="s">
        <v>31</v>
      </c>
      <c r="AX263" s="15" t="s">
        <v>77</v>
      </c>
      <c r="AY263" s="257" t="s">
        <v>144</v>
      </c>
    </row>
    <row r="264" s="2" customFormat="1" ht="24.15" customHeight="1">
      <c r="A264" s="40"/>
      <c r="B264" s="41"/>
      <c r="C264" s="206" t="s">
        <v>484</v>
      </c>
      <c r="D264" s="206" t="s">
        <v>149</v>
      </c>
      <c r="E264" s="207" t="s">
        <v>824</v>
      </c>
      <c r="F264" s="208" t="s">
        <v>825</v>
      </c>
      <c r="G264" s="209" t="s">
        <v>169</v>
      </c>
      <c r="H264" s="210">
        <v>0.073999999999999996</v>
      </c>
      <c r="I264" s="211"/>
      <c r="J264" s="212">
        <f>ROUND(I264*H264,2)</f>
        <v>0</v>
      </c>
      <c r="K264" s="208" t="s">
        <v>153</v>
      </c>
      <c r="L264" s="46"/>
      <c r="M264" s="213" t="s">
        <v>19</v>
      </c>
      <c r="N264" s="214" t="s">
        <v>40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289</v>
      </c>
      <c r="AT264" s="217" t="s">
        <v>149</v>
      </c>
      <c r="AU264" s="217" t="s">
        <v>79</v>
      </c>
      <c r="AY264" s="19" t="s">
        <v>144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77</v>
      </c>
      <c r="BK264" s="218">
        <f>ROUND(I264*H264,2)</f>
        <v>0</v>
      </c>
      <c r="BL264" s="19" t="s">
        <v>289</v>
      </c>
      <c r="BM264" s="217" t="s">
        <v>826</v>
      </c>
    </row>
    <row r="265" s="2" customFormat="1">
      <c r="A265" s="40"/>
      <c r="B265" s="41"/>
      <c r="C265" s="42"/>
      <c r="D265" s="219" t="s">
        <v>156</v>
      </c>
      <c r="E265" s="42"/>
      <c r="F265" s="220" t="s">
        <v>827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156</v>
      </c>
      <c r="AU265" s="19" t="s">
        <v>79</v>
      </c>
    </row>
    <row r="266" s="2" customFormat="1" ht="24.15" customHeight="1">
      <c r="A266" s="40"/>
      <c r="B266" s="41"/>
      <c r="C266" s="206" t="s">
        <v>489</v>
      </c>
      <c r="D266" s="206" t="s">
        <v>149</v>
      </c>
      <c r="E266" s="207" t="s">
        <v>828</v>
      </c>
      <c r="F266" s="208" t="s">
        <v>829</v>
      </c>
      <c r="G266" s="209" t="s">
        <v>169</v>
      </c>
      <c r="H266" s="210">
        <v>0.073999999999999996</v>
      </c>
      <c r="I266" s="211"/>
      <c r="J266" s="212">
        <f>ROUND(I266*H266,2)</f>
        <v>0</v>
      </c>
      <c r="K266" s="208" t="s">
        <v>153</v>
      </c>
      <c r="L266" s="46"/>
      <c r="M266" s="213" t="s">
        <v>19</v>
      </c>
      <c r="N266" s="214" t="s">
        <v>40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289</v>
      </c>
      <c r="AT266" s="217" t="s">
        <v>149</v>
      </c>
      <c r="AU266" s="217" t="s">
        <v>79</v>
      </c>
      <c r="AY266" s="19" t="s">
        <v>144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289</v>
      </c>
      <c r="BM266" s="217" t="s">
        <v>830</v>
      </c>
    </row>
    <row r="267" s="2" customFormat="1">
      <c r="A267" s="40"/>
      <c r="B267" s="41"/>
      <c r="C267" s="42"/>
      <c r="D267" s="219" t="s">
        <v>156</v>
      </c>
      <c r="E267" s="42"/>
      <c r="F267" s="220" t="s">
        <v>831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156</v>
      </c>
      <c r="AU267" s="19" t="s">
        <v>79</v>
      </c>
    </row>
    <row r="268" s="12" customFormat="1" ht="22.8" customHeight="1">
      <c r="A268" s="12"/>
      <c r="B268" s="190"/>
      <c r="C268" s="191"/>
      <c r="D268" s="192" t="s">
        <v>68</v>
      </c>
      <c r="E268" s="204" t="s">
        <v>832</v>
      </c>
      <c r="F268" s="204" t="s">
        <v>833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SUM(P269:P345)</f>
        <v>0</v>
      </c>
      <c r="Q268" s="198"/>
      <c r="R268" s="199">
        <f>SUM(R269:R345)</f>
        <v>0.076746112199999994</v>
      </c>
      <c r="S268" s="198"/>
      <c r="T268" s="200">
        <f>SUM(T269:T345)</f>
        <v>0.054519999999999999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79</v>
      </c>
      <c r="AT268" s="202" t="s">
        <v>68</v>
      </c>
      <c r="AU268" s="202" t="s">
        <v>77</v>
      </c>
      <c r="AY268" s="201" t="s">
        <v>144</v>
      </c>
      <c r="BK268" s="203">
        <f>SUM(BK269:BK345)</f>
        <v>0</v>
      </c>
    </row>
    <row r="269" s="2" customFormat="1" ht="16.5" customHeight="1">
      <c r="A269" s="40"/>
      <c r="B269" s="41"/>
      <c r="C269" s="206" t="s">
        <v>494</v>
      </c>
      <c r="D269" s="206" t="s">
        <v>149</v>
      </c>
      <c r="E269" s="207" t="s">
        <v>834</v>
      </c>
      <c r="F269" s="208" t="s">
        <v>835</v>
      </c>
      <c r="G269" s="209" t="s">
        <v>836</v>
      </c>
      <c r="H269" s="210">
        <v>1</v>
      </c>
      <c r="I269" s="211"/>
      <c r="J269" s="212">
        <f>ROUND(I269*H269,2)</f>
        <v>0</v>
      </c>
      <c r="K269" s="208" t="s">
        <v>153</v>
      </c>
      <c r="L269" s="46"/>
      <c r="M269" s="213" t="s">
        <v>19</v>
      </c>
      <c r="N269" s="214" t="s">
        <v>40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0.034200000000000001</v>
      </c>
      <c r="T269" s="216">
        <f>S269*H269</f>
        <v>0.034200000000000001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289</v>
      </c>
      <c r="AT269" s="217" t="s">
        <v>149</v>
      </c>
      <c r="AU269" s="217" t="s">
        <v>79</v>
      </c>
      <c r="AY269" s="19" t="s">
        <v>144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289</v>
      </c>
      <c r="BM269" s="217" t="s">
        <v>837</v>
      </c>
    </row>
    <row r="270" s="2" customFormat="1">
      <c r="A270" s="40"/>
      <c r="B270" s="41"/>
      <c r="C270" s="42"/>
      <c r="D270" s="219" t="s">
        <v>156</v>
      </c>
      <c r="E270" s="42"/>
      <c r="F270" s="220" t="s">
        <v>838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156</v>
      </c>
      <c r="AU270" s="19" t="s">
        <v>79</v>
      </c>
    </row>
    <row r="271" s="16" customFormat="1">
      <c r="A271" s="16"/>
      <c r="B271" s="258"/>
      <c r="C271" s="259"/>
      <c r="D271" s="226" t="s">
        <v>158</v>
      </c>
      <c r="E271" s="260" t="s">
        <v>19</v>
      </c>
      <c r="F271" s="261" t="s">
        <v>839</v>
      </c>
      <c r="G271" s="259"/>
      <c r="H271" s="260" t="s">
        <v>19</v>
      </c>
      <c r="I271" s="262"/>
      <c r="J271" s="259"/>
      <c r="K271" s="259"/>
      <c r="L271" s="263"/>
      <c r="M271" s="264"/>
      <c r="N271" s="265"/>
      <c r="O271" s="265"/>
      <c r="P271" s="265"/>
      <c r="Q271" s="265"/>
      <c r="R271" s="265"/>
      <c r="S271" s="265"/>
      <c r="T271" s="26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7" t="s">
        <v>158</v>
      </c>
      <c r="AU271" s="267" t="s">
        <v>79</v>
      </c>
      <c r="AV271" s="16" t="s">
        <v>77</v>
      </c>
      <c r="AW271" s="16" t="s">
        <v>31</v>
      </c>
      <c r="AX271" s="16" t="s">
        <v>69</v>
      </c>
      <c r="AY271" s="267" t="s">
        <v>144</v>
      </c>
    </row>
    <row r="272" s="13" customFormat="1">
      <c r="A272" s="13"/>
      <c r="B272" s="224"/>
      <c r="C272" s="225"/>
      <c r="D272" s="226" t="s">
        <v>158</v>
      </c>
      <c r="E272" s="227" t="s">
        <v>19</v>
      </c>
      <c r="F272" s="228" t="s">
        <v>77</v>
      </c>
      <c r="G272" s="225"/>
      <c r="H272" s="229">
        <v>1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158</v>
      </c>
      <c r="AU272" s="235" t="s">
        <v>79</v>
      </c>
      <c r="AV272" s="13" t="s">
        <v>79</v>
      </c>
      <c r="AW272" s="13" t="s">
        <v>31</v>
      </c>
      <c r="AX272" s="13" t="s">
        <v>69</v>
      </c>
      <c r="AY272" s="235" t="s">
        <v>144</v>
      </c>
    </row>
    <row r="273" s="15" customFormat="1">
      <c r="A273" s="15"/>
      <c r="B273" s="247"/>
      <c r="C273" s="248"/>
      <c r="D273" s="226" t="s">
        <v>158</v>
      </c>
      <c r="E273" s="249" t="s">
        <v>19</v>
      </c>
      <c r="F273" s="250" t="s">
        <v>166</v>
      </c>
      <c r="G273" s="248"/>
      <c r="H273" s="251">
        <v>1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7" t="s">
        <v>158</v>
      </c>
      <c r="AU273" s="257" t="s">
        <v>79</v>
      </c>
      <c r="AV273" s="15" t="s">
        <v>154</v>
      </c>
      <c r="AW273" s="15" t="s">
        <v>31</v>
      </c>
      <c r="AX273" s="15" t="s">
        <v>77</v>
      </c>
      <c r="AY273" s="257" t="s">
        <v>144</v>
      </c>
    </row>
    <row r="274" s="2" customFormat="1" ht="16.5" customHeight="1">
      <c r="A274" s="40"/>
      <c r="B274" s="41"/>
      <c r="C274" s="206" t="s">
        <v>499</v>
      </c>
      <c r="D274" s="206" t="s">
        <v>149</v>
      </c>
      <c r="E274" s="207" t="s">
        <v>840</v>
      </c>
      <c r="F274" s="208" t="s">
        <v>841</v>
      </c>
      <c r="G274" s="209" t="s">
        <v>221</v>
      </c>
      <c r="H274" s="210">
        <v>1</v>
      </c>
      <c r="I274" s="211"/>
      <c r="J274" s="212">
        <f>ROUND(I274*H274,2)</f>
        <v>0</v>
      </c>
      <c r="K274" s="208" t="s">
        <v>153</v>
      </c>
      <c r="L274" s="46"/>
      <c r="M274" s="213" t="s">
        <v>19</v>
      </c>
      <c r="N274" s="214" t="s">
        <v>40</v>
      </c>
      <c r="O274" s="86"/>
      <c r="P274" s="215">
        <f>O274*H274</f>
        <v>0</v>
      </c>
      <c r="Q274" s="215">
        <v>0.0024688363</v>
      </c>
      <c r="R274" s="215">
        <f>Q274*H274</f>
        <v>0.0024688363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289</v>
      </c>
      <c r="AT274" s="217" t="s">
        <v>149</v>
      </c>
      <c r="AU274" s="217" t="s">
        <v>79</v>
      </c>
      <c r="AY274" s="19" t="s">
        <v>144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77</v>
      </c>
      <c r="BK274" s="218">
        <f>ROUND(I274*H274,2)</f>
        <v>0</v>
      </c>
      <c r="BL274" s="19" t="s">
        <v>289</v>
      </c>
      <c r="BM274" s="217" t="s">
        <v>842</v>
      </c>
    </row>
    <row r="275" s="2" customFormat="1">
      <c r="A275" s="40"/>
      <c r="B275" s="41"/>
      <c r="C275" s="42"/>
      <c r="D275" s="219" t="s">
        <v>156</v>
      </c>
      <c r="E275" s="42"/>
      <c r="F275" s="220" t="s">
        <v>843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156</v>
      </c>
      <c r="AU275" s="19" t="s">
        <v>79</v>
      </c>
    </row>
    <row r="276" s="16" customFormat="1">
      <c r="A276" s="16"/>
      <c r="B276" s="258"/>
      <c r="C276" s="259"/>
      <c r="D276" s="226" t="s">
        <v>158</v>
      </c>
      <c r="E276" s="260" t="s">
        <v>19</v>
      </c>
      <c r="F276" s="261" t="s">
        <v>839</v>
      </c>
      <c r="G276" s="259"/>
      <c r="H276" s="260" t="s">
        <v>19</v>
      </c>
      <c r="I276" s="262"/>
      <c r="J276" s="259"/>
      <c r="K276" s="259"/>
      <c r="L276" s="263"/>
      <c r="M276" s="264"/>
      <c r="N276" s="265"/>
      <c r="O276" s="265"/>
      <c r="P276" s="265"/>
      <c r="Q276" s="265"/>
      <c r="R276" s="265"/>
      <c r="S276" s="265"/>
      <c r="T276" s="26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7" t="s">
        <v>158</v>
      </c>
      <c r="AU276" s="267" t="s">
        <v>79</v>
      </c>
      <c r="AV276" s="16" t="s">
        <v>77</v>
      </c>
      <c r="AW276" s="16" t="s">
        <v>31</v>
      </c>
      <c r="AX276" s="16" t="s">
        <v>69</v>
      </c>
      <c r="AY276" s="267" t="s">
        <v>144</v>
      </c>
    </row>
    <row r="277" s="13" customFormat="1">
      <c r="A277" s="13"/>
      <c r="B277" s="224"/>
      <c r="C277" s="225"/>
      <c r="D277" s="226" t="s">
        <v>158</v>
      </c>
      <c r="E277" s="227" t="s">
        <v>19</v>
      </c>
      <c r="F277" s="228" t="s">
        <v>77</v>
      </c>
      <c r="G277" s="225"/>
      <c r="H277" s="229">
        <v>1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158</v>
      </c>
      <c r="AU277" s="235" t="s">
        <v>79</v>
      </c>
      <c r="AV277" s="13" t="s">
        <v>79</v>
      </c>
      <c r="AW277" s="13" t="s">
        <v>31</v>
      </c>
      <c r="AX277" s="13" t="s">
        <v>69</v>
      </c>
      <c r="AY277" s="235" t="s">
        <v>144</v>
      </c>
    </row>
    <row r="278" s="15" customFormat="1">
      <c r="A278" s="15"/>
      <c r="B278" s="247"/>
      <c r="C278" s="248"/>
      <c r="D278" s="226" t="s">
        <v>158</v>
      </c>
      <c r="E278" s="249" t="s">
        <v>19</v>
      </c>
      <c r="F278" s="250" t="s">
        <v>166</v>
      </c>
      <c r="G278" s="248"/>
      <c r="H278" s="251">
        <v>1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7" t="s">
        <v>158</v>
      </c>
      <c r="AU278" s="257" t="s">
        <v>79</v>
      </c>
      <c r="AV278" s="15" t="s">
        <v>154</v>
      </c>
      <c r="AW278" s="15" t="s">
        <v>31</v>
      </c>
      <c r="AX278" s="15" t="s">
        <v>77</v>
      </c>
      <c r="AY278" s="257" t="s">
        <v>144</v>
      </c>
    </row>
    <row r="279" s="2" customFormat="1" ht="16.5" customHeight="1">
      <c r="A279" s="40"/>
      <c r="B279" s="41"/>
      <c r="C279" s="268" t="s">
        <v>505</v>
      </c>
      <c r="D279" s="268" t="s">
        <v>228</v>
      </c>
      <c r="E279" s="269" t="s">
        <v>844</v>
      </c>
      <c r="F279" s="270" t="s">
        <v>845</v>
      </c>
      <c r="G279" s="271" t="s">
        <v>221</v>
      </c>
      <c r="H279" s="272">
        <v>1</v>
      </c>
      <c r="I279" s="273"/>
      <c r="J279" s="274">
        <f>ROUND(I279*H279,2)</f>
        <v>0</v>
      </c>
      <c r="K279" s="270" t="s">
        <v>153</v>
      </c>
      <c r="L279" s="275"/>
      <c r="M279" s="276" t="s">
        <v>19</v>
      </c>
      <c r="N279" s="277" t="s">
        <v>40</v>
      </c>
      <c r="O279" s="86"/>
      <c r="P279" s="215">
        <f>O279*H279</f>
        <v>0</v>
      </c>
      <c r="Q279" s="215">
        <v>0.021899999999999999</v>
      </c>
      <c r="R279" s="215">
        <f>Q279*H279</f>
        <v>0.021899999999999999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388</v>
      </c>
      <c r="AT279" s="217" t="s">
        <v>228</v>
      </c>
      <c r="AU279" s="217" t="s">
        <v>79</v>
      </c>
      <c r="AY279" s="19" t="s">
        <v>144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77</v>
      </c>
      <c r="BK279" s="218">
        <f>ROUND(I279*H279,2)</f>
        <v>0</v>
      </c>
      <c r="BL279" s="19" t="s">
        <v>289</v>
      </c>
      <c r="BM279" s="217" t="s">
        <v>846</v>
      </c>
    </row>
    <row r="280" s="2" customFormat="1">
      <c r="A280" s="40"/>
      <c r="B280" s="41"/>
      <c r="C280" s="42"/>
      <c r="D280" s="219" t="s">
        <v>156</v>
      </c>
      <c r="E280" s="42"/>
      <c r="F280" s="220" t="s">
        <v>847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156</v>
      </c>
      <c r="AU280" s="19" t="s">
        <v>79</v>
      </c>
    </row>
    <row r="281" s="2" customFormat="1" ht="16.5" customHeight="1">
      <c r="A281" s="40"/>
      <c r="B281" s="41"/>
      <c r="C281" s="206" t="s">
        <v>510</v>
      </c>
      <c r="D281" s="206" t="s">
        <v>149</v>
      </c>
      <c r="E281" s="207" t="s">
        <v>848</v>
      </c>
      <c r="F281" s="208" t="s">
        <v>849</v>
      </c>
      <c r="G281" s="209" t="s">
        <v>836</v>
      </c>
      <c r="H281" s="210">
        <v>1</v>
      </c>
      <c r="I281" s="211"/>
      <c r="J281" s="212">
        <f>ROUND(I281*H281,2)</f>
        <v>0</v>
      </c>
      <c r="K281" s="208" t="s">
        <v>153</v>
      </c>
      <c r="L281" s="46"/>
      <c r="M281" s="213" t="s">
        <v>19</v>
      </c>
      <c r="N281" s="214" t="s">
        <v>40</v>
      </c>
      <c r="O281" s="86"/>
      <c r="P281" s="215">
        <f>O281*H281</f>
        <v>0</v>
      </c>
      <c r="Q281" s="215">
        <v>0.018079313199999999</v>
      </c>
      <c r="R281" s="215">
        <f>Q281*H281</f>
        <v>0.018079313199999999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289</v>
      </c>
      <c r="AT281" s="217" t="s">
        <v>149</v>
      </c>
      <c r="AU281" s="217" t="s">
        <v>79</v>
      </c>
      <c r="AY281" s="19" t="s">
        <v>144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77</v>
      </c>
      <c r="BK281" s="218">
        <f>ROUND(I281*H281,2)</f>
        <v>0</v>
      </c>
      <c r="BL281" s="19" t="s">
        <v>289</v>
      </c>
      <c r="BM281" s="217" t="s">
        <v>850</v>
      </c>
    </row>
    <row r="282" s="2" customFormat="1">
      <c r="A282" s="40"/>
      <c r="B282" s="41"/>
      <c r="C282" s="42"/>
      <c r="D282" s="219" t="s">
        <v>156</v>
      </c>
      <c r="E282" s="42"/>
      <c r="F282" s="220" t="s">
        <v>851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156</v>
      </c>
      <c r="AU282" s="19" t="s">
        <v>79</v>
      </c>
    </row>
    <row r="283" s="16" customFormat="1">
      <c r="A283" s="16"/>
      <c r="B283" s="258"/>
      <c r="C283" s="259"/>
      <c r="D283" s="226" t="s">
        <v>158</v>
      </c>
      <c r="E283" s="260" t="s">
        <v>19</v>
      </c>
      <c r="F283" s="261" t="s">
        <v>692</v>
      </c>
      <c r="G283" s="259"/>
      <c r="H283" s="260" t="s">
        <v>19</v>
      </c>
      <c r="I283" s="262"/>
      <c r="J283" s="259"/>
      <c r="K283" s="259"/>
      <c r="L283" s="263"/>
      <c r="M283" s="264"/>
      <c r="N283" s="265"/>
      <c r="O283" s="265"/>
      <c r="P283" s="265"/>
      <c r="Q283" s="265"/>
      <c r="R283" s="265"/>
      <c r="S283" s="265"/>
      <c r="T283" s="26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7" t="s">
        <v>158</v>
      </c>
      <c r="AU283" s="267" t="s">
        <v>79</v>
      </c>
      <c r="AV283" s="16" t="s">
        <v>77</v>
      </c>
      <c r="AW283" s="16" t="s">
        <v>31</v>
      </c>
      <c r="AX283" s="16" t="s">
        <v>69</v>
      </c>
      <c r="AY283" s="267" t="s">
        <v>144</v>
      </c>
    </row>
    <row r="284" s="13" customFormat="1">
      <c r="A284" s="13"/>
      <c r="B284" s="224"/>
      <c r="C284" s="225"/>
      <c r="D284" s="226" t="s">
        <v>158</v>
      </c>
      <c r="E284" s="227" t="s">
        <v>19</v>
      </c>
      <c r="F284" s="228" t="s">
        <v>77</v>
      </c>
      <c r="G284" s="225"/>
      <c r="H284" s="229">
        <v>1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158</v>
      </c>
      <c r="AU284" s="235" t="s">
        <v>79</v>
      </c>
      <c r="AV284" s="13" t="s">
        <v>79</v>
      </c>
      <c r="AW284" s="13" t="s">
        <v>31</v>
      </c>
      <c r="AX284" s="13" t="s">
        <v>69</v>
      </c>
      <c r="AY284" s="235" t="s">
        <v>144</v>
      </c>
    </row>
    <row r="285" s="15" customFormat="1">
      <c r="A285" s="15"/>
      <c r="B285" s="247"/>
      <c r="C285" s="248"/>
      <c r="D285" s="226" t="s">
        <v>158</v>
      </c>
      <c r="E285" s="249" t="s">
        <v>19</v>
      </c>
      <c r="F285" s="250" t="s">
        <v>166</v>
      </c>
      <c r="G285" s="248"/>
      <c r="H285" s="251">
        <v>1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158</v>
      </c>
      <c r="AU285" s="257" t="s">
        <v>79</v>
      </c>
      <c r="AV285" s="15" t="s">
        <v>154</v>
      </c>
      <c r="AW285" s="15" t="s">
        <v>31</v>
      </c>
      <c r="AX285" s="15" t="s">
        <v>77</v>
      </c>
      <c r="AY285" s="257" t="s">
        <v>144</v>
      </c>
    </row>
    <row r="286" s="2" customFormat="1" ht="16.5" customHeight="1">
      <c r="A286" s="40"/>
      <c r="B286" s="41"/>
      <c r="C286" s="206" t="s">
        <v>515</v>
      </c>
      <c r="D286" s="206" t="s">
        <v>149</v>
      </c>
      <c r="E286" s="207" t="s">
        <v>852</v>
      </c>
      <c r="F286" s="208" t="s">
        <v>853</v>
      </c>
      <c r="G286" s="209" t="s">
        <v>836</v>
      </c>
      <c r="H286" s="210">
        <v>1</v>
      </c>
      <c r="I286" s="211"/>
      <c r="J286" s="212">
        <f>ROUND(I286*H286,2)</f>
        <v>0</v>
      </c>
      <c r="K286" s="208" t="s">
        <v>153</v>
      </c>
      <c r="L286" s="46"/>
      <c r="M286" s="213" t="s">
        <v>19</v>
      </c>
      <c r="N286" s="214" t="s">
        <v>40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0.019460000000000002</v>
      </c>
      <c r="T286" s="216">
        <f>S286*H286</f>
        <v>0.019460000000000002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289</v>
      </c>
      <c r="AT286" s="217" t="s">
        <v>149</v>
      </c>
      <c r="AU286" s="217" t="s">
        <v>79</v>
      </c>
      <c r="AY286" s="19" t="s">
        <v>144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77</v>
      </c>
      <c r="BK286" s="218">
        <f>ROUND(I286*H286,2)</f>
        <v>0</v>
      </c>
      <c r="BL286" s="19" t="s">
        <v>289</v>
      </c>
      <c r="BM286" s="217" t="s">
        <v>854</v>
      </c>
    </row>
    <row r="287" s="2" customFormat="1">
      <c r="A287" s="40"/>
      <c r="B287" s="41"/>
      <c r="C287" s="42"/>
      <c r="D287" s="219" t="s">
        <v>156</v>
      </c>
      <c r="E287" s="42"/>
      <c r="F287" s="220" t="s">
        <v>855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156</v>
      </c>
      <c r="AU287" s="19" t="s">
        <v>79</v>
      </c>
    </row>
    <row r="288" s="16" customFormat="1">
      <c r="A288" s="16"/>
      <c r="B288" s="258"/>
      <c r="C288" s="259"/>
      <c r="D288" s="226" t="s">
        <v>158</v>
      </c>
      <c r="E288" s="260" t="s">
        <v>19</v>
      </c>
      <c r="F288" s="261" t="s">
        <v>839</v>
      </c>
      <c r="G288" s="259"/>
      <c r="H288" s="260" t="s">
        <v>19</v>
      </c>
      <c r="I288" s="262"/>
      <c r="J288" s="259"/>
      <c r="K288" s="259"/>
      <c r="L288" s="263"/>
      <c r="M288" s="264"/>
      <c r="N288" s="265"/>
      <c r="O288" s="265"/>
      <c r="P288" s="265"/>
      <c r="Q288" s="265"/>
      <c r="R288" s="265"/>
      <c r="S288" s="265"/>
      <c r="T288" s="26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67" t="s">
        <v>158</v>
      </c>
      <c r="AU288" s="267" t="s">
        <v>79</v>
      </c>
      <c r="AV288" s="16" t="s">
        <v>77</v>
      </c>
      <c r="AW288" s="16" t="s">
        <v>31</v>
      </c>
      <c r="AX288" s="16" t="s">
        <v>69</v>
      </c>
      <c r="AY288" s="267" t="s">
        <v>144</v>
      </c>
    </row>
    <row r="289" s="13" customFormat="1">
      <c r="A289" s="13"/>
      <c r="B289" s="224"/>
      <c r="C289" s="225"/>
      <c r="D289" s="226" t="s">
        <v>158</v>
      </c>
      <c r="E289" s="227" t="s">
        <v>19</v>
      </c>
      <c r="F289" s="228" t="s">
        <v>77</v>
      </c>
      <c r="G289" s="225"/>
      <c r="H289" s="229">
        <v>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158</v>
      </c>
      <c r="AU289" s="235" t="s">
        <v>79</v>
      </c>
      <c r="AV289" s="13" t="s">
        <v>79</v>
      </c>
      <c r="AW289" s="13" t="s">
        <v>31</v>
      </c>
      <c r="AX289" s="13" t="s">
        <v>69</v>
      </c>
      <c r="AY289" s="235" t="s">
        <v>144</v>
      </c>
    </row>
    <row r="290" s="15" customFormat="1">
      <c r="A290" s="15"/>
      <c r="B290" s="247"/>
      <c r="C290" s="248"/>
      <c r="D290" s="226" t="s">
        <v>158</v>
      </c>
      <c r="E290" s="249" t="s">
        <v>19</v>
      </c>
      <c r="F290" s="250" t="s">
        <v>166</v>
      </c>
      <c r="G290" s="248"/>
      <c r="H290" s="251">
        <v>1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7" t="s">
        <v>158</v>
      </c>
      <c r="AU290" s="257" t="s">
        <v>79</v>
      </c>
      <c r="AV290" s="15" t="s">
        <v>154</v>
      </c>
      <c r="AW290" s="15" t="s">
        <v>31</v>
      </c>
      <c r="AX290" s="15" t="s">
        <v>77</v>
      </c>
      <c r="AY290" s="257" t="s">
        <v>144</v>
      </c>
    </row>
    <row r="291" s="2" customFormat="1" ht="24.15" customHeight="1">
      <c r="A291" s="40"/>
      <c r="B291" s="41"/>
      <c r="C291" s="206" t="s">
        <v>522</v>
      </c>
      <c r="D291" s="206" t="s">
        <v>149</v>
      </c>
      <c r="E291" s="207" t="s">
        <v>856</v>
      </c>
      <c r="F291" s="208" t="s">
        <v>857</v>
      </c>
      <c r="G291" s="209" t="s">
        <v>836</v>
      </c>
      <c r="H291" s="210">
        <v>1</v>
      </c>
      <c r="I291" s="211"/>
      <c r="J291" s="212">
        <f>ROUND(I291*H291,2)</f>
        <v>0</v>
      </c>
      <c r="K291" s="208" t="s">
        <v>153</v>
      </c>
      <c r="L291" s="46"/>
      <c r="M291" s="213" t="s">
        <v>19</v>
      </c>
      <c r="N291" s="214" t="s">
        <v>40</v>
      </c>
      <c r="O291" s="86"/>
      <c r="P291" s="215">
        <f>O291*H291</f>
        <v>0</v>
      </c>
      <c r="Q291" s="215">
        <v>0.019209276500000001</v>
      </c>
      <c r="R291" s="215">
        <f>Q291*H291</f>
        <v>0.019209276500000001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289</v>
      </c>
      <c r="AT291" s="217" t="s">
        <v>149</v>
      </c>
      <c r="AU291" s="217" t="s">
        <v>79</v>
      </c>
      <c r="AY291" s="19" t="s">
        <v>144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289</v>
      </c>
      <c r="BM291" s="217" t="s">
        <v>858</v>
      </c>
    </row>
    <row r="292" s="2" customFormat="1">
      <c r="A292" s="40"/>
      <c r="B292" s="41"/>
      <c r="C292" s="42"/>
      <c r="D292" s="219" t="s">
        <v>156</v>
      </c>
      <c r="E292" s="42"/>
      <c r="F292" s="220" t="s">
        <v>859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156</v>
      </c>
      <c r="AU292" s="19" t="s">
        <v>79</v>
      </c>
    </row>
    <row r="293" s="16" customFormat="1">
      <c r="A293" s="16"/>
      <c r="B293" s="258"/>
      <c r="C293" s="259"/>
      <c r="D293" s="226" t="s">
        <v>158</v>
      </c>
      <c r="E293" s="260" t="s">
        <v>19</v>
      </c>
      <c r="F293" s="261" t="s">
        <v>839</v>
      </c>
      <c r="G293" s="259"/>
      <c r="H293" s="260" t="s">
        <v>19</v>
      </c>
      <c r="I293" s="262"/>
      <c r="J293" s="259"/>
      <c r="K293" s="259"/>
      <c r="L293" s="263"/>
      <c r="M293" s="264"/>
      <c r="N293" s="265"/>
      <c r="O293" s="265"/>
      <c r="P293" s="265"/>
      <c r="Q293" s="265"/>
      <c r="R293" s="265"/>
      <c r="S293" s="265"/>
      <c r="T293" s="26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67" t="s">
        <v>158</v>
      </c>
      <c r="AU293" s="267" t="s">
        <v>79</v>
      </c>
      <c r="AV293" s="16" t="s">
        <v>77</v>
      </c>
      <c r="AW293" s="16" t="s">
        <v>31</v>
      </c>
      <c r="AX293" s="16" t="s">
        <v>69</v>
      </c>
      <c r="AY293" s="267" t="s">
        <v>144</v>
      </c>
    </row>
    <row r="294" s="13" customFormat="1">
      <c r="A294" s="13"/>
      <c r="B294" s="224"/>
      <c r="C294" s="225"/>
      <c r="D294" s="226" t="s">
        <v>158</v>
      </c>
      <c r="E294" s="227" t="s">
        <v>19</v>
      </c>
      <c r="F294" s="228" t="s">
        <v>77</v>
      </c>
      <c r="G294" s="225"/>
      <c r="H294" s="229">
        <v>1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158</v>
      </c>
      <c r="AU294" s="235" t="s">
        <v>79</v>
      </c>
      <c r="AV294" s="13" t="s">
        <v>79</v>
      </c>
      <c r="AW294" s="13" t="s">
        <v>31</v>
      </c>
      <c r="AX294" s="13" t="s">
        <v>69</v>
      </c>
      <c r="AY294" s="235" t="s">
        <v>144</v>
      </c>
    </row>
    <row r="295" s="15" customFormat="1">
      <c r="A295" s="15"/>
      <c r="B295" s="247"/>
      <c r="C295" s="248"/>
      <c r="D295" s="226" t="s">
        <v>158</v>
      </c>
      <c r="E295" s="249" t="s">
        <v>19</v>
      </c>
      <c r="F295" s="250" t="s">
        <v>166</v>
      </c>
      <c r="G295" s="248"/>
      <c r="H295" s="251">
        <v>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158</v>
      </c>
      <c r="AU295" s="257" t="s">
        <v>79</v>
      </c>
      <c r="AV295" s="15" t="s">
        <v>154</v>
      </c>
      <c r="AW295" s="15" t="s">
        <v>31</v>
      </c>
      <c r="AX295" s="15" t="s">
        <v>77</v>
      </c>
      <c r="AY295" s="257" t="s">
        <v>144</v>
      </c>
    </row>
    <row r="296" s="2" customFormat="1" ht="16.5" customHeight="1">
      <c r="A296" s="40"/>
      <c r="B296" s="41"/>
      <c r="C296" s="206" t="s">
        <v>527</v>
      </c>
      <c r="D296" s="206" t="s">
        <v>149</v>
      </c>
      <c r="E296" s="207" t="s">
        <v>860</v>
      </c>
      <c r="F296" s="208" t="s">
        <v>861</v>
      </c>
      <c r="G296" s="209" t="s">
        <v>836</v>
      </c>
      <c r="H296" s="210">
        <v>1</v>
      </c>
      <c r="I296" s="211"/>
      <c r="J296" s="212">
        <f>ROUND(I296*H296,2)</f>
        <v>0</v>
      </c>
      <c r="K296" s="208" t="s">
        <v>153</v>
      </c>
      <c r="L296" s="46"/>
      <c r="M296" s="213" t="s">
        <v>19</v>
      </c>
      <c r="N296" s="214" t="s">
        <v>40</v>
      </c>
      <c r="O296" s="86"/>
      <c r="P296" s="215">
        <f>O296*H296</f>
        <v>0</v>
      </c>
      <c r="Q296" s="215">
        <v>0.00080000000000000004</v>
      </c>
      <c r="R296" s="215">
        <f>Q296*H296</f>
        <v>0.00080000000000000004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289</v>
      </c>
      <c r="AT296" s="217" t="s">
        <v>149</v>
      </c>
      <c r="AU296" s="217" t="s">
        <v>79</v>
      </c>
      <c r="AY296" s="19" t="s">
        <v>144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77</v>
      </c>
      <c r="BK296" s="218">
        <f>ROUND(I296*H296,2)</f>
        <v>0</v>
      </c>
      <c r="BL296" s="19" t="s">
        <v>289</v>
      </c>
      <c r="BM296" s="217" t="s">
        <v>862</v>
      </c>
    </row>
    <row r="297" s="2" customFormat="1">
      <c r="A297" s="40"/>
      <c r="B297" s="41"/>
      <c r="C297" s="42"/>
      <c r="D297" s="219" t="s">
        <v>156</v>
      </c>
      <c r="E297" s="42"/>
      <c r="F297" s="220" t="s">
        <v>863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156</v>
      </c>
      <c r="AU297" s="19" t="s">
        <v>79</v>
      </c>
    </row>
    <row r="298" s="16" customFormat="1">
      <c r="A298" s="16"/>
      <c r="B298" s="258"/>
      <c r="C298" s="259"/>
      <c r="D298" s="226" t="s">
        <v>158</v>
      </c>
      <c r="E298" s="260" t="s">
        <v>19</v>
      </c>
      <c r="F298" s="261" t="s">
        <v>864</v>
      </c>
      <c r="G298" s="259"/>
      <c r="H298" s="260" t="s">
        <v>19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67" t="s">
        <v>158</v>
      </c>
      <c r="AU298" s="267" t="s">
        <v>79</v>
      </c>
      <c r="AV298" s="16" t="s">
        <v>77</v>
      </c>
      <c r="AW298" s="16" t="s">
        <v>31</v>
      </c>
      <c r="AX298" s="16" t="s">
        <v>69</v>
      </c>
      <c r="AY298" s="267" t="s">
        <v>144</v>
      </c>
    </row>
    <row r="299" s="13" customFormat="1">
      <c r="A299" s="13"/>
      <c r="B299" s="224"/>
      <c r="C299" s="225"/>
      <c r="D299" s="226" t="s">
        <v>158</v>
      </c>
      <c r="E299" s="227" t="s">
        <v>19</v>
      </c>
      <c r="F299" s="228" t="s">
        <v>77</v>
      </c>
      <c r="G299" s="225"/>
      <c r="H299" s="229">
        <v>1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158</v>
      </c>
      <c r="AU299" s="235" t="s">
        <v>79</v>
      </c>
      <c r="AV299" s="13" t="s">
        <v>79</v>
      </c>
      <c r="AW299" s="13" t="s">
        <v>31</v>
      </c>
      <c r="AX299" s="13" t="s">
        <v>69</v>
      </c>
      <c r="AY299" s="235" t="s">
        <v>144</v>
      </c>
    </row>
    <row r="300" s="15" customFormat="1">
      <c r="A300" s="15"/>
      <c r="B300" s="247"/>
      <c r="C300" s="248"/>
      <c r="D300" s="226" t="s">
        <v>158</v>
      </c>
      <c r="E300" s="249" t="s">
        <v>19</v>
      </c>
      <c r="F300" s="250" t="s">
        <v>166</v>
      </c>
      <c r="G300" s="248"/>
      <c r="H300" s="251">
        <v>1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158</v>
      </c>
      <c r="AU300" s="257" t="s">
        <v>79</v>
      </c>
      <c r="AV300" s="15" t="s">
        <v>154</v>
      </c>
      <c r="AW300" s="15" t="s">
        <v>31</v>
      </c>
      <c r="AX300" s="15" t="s">
        <v>77</v>
      </c>
      <c r="AY300" s="257" t="s">
        <v>144</v>
      </c>
    </row>
    <row r="301" s="2" customFormat="1" ht="16.5" customHeight="1">
      <c r="A301" s="40"/>
      <c r="B301" s="41"/>
      <c r="C301" s="206" t="s">
        <v>533</v>
      </c>
      <c r="D301" s="206" t="s">
        <v>149</v>
      </c>
      <c r="E301" s="207" t="s">
        <v>865</v>
      </c>
      <c r="F301" s="208" t="s">
        <v>866</v>
      </c>
      <c r="G301" s="209" t="s">
        <v>836</v>
      </c>
      <c r="H301" s="210">
        <v>1</v>
      </c>
      <c r="I301" s="211"/>
      <c r="J301" s="212">
        <f>ROUND(I301*H301,2)</f>
        <v>0</v>
      </c>
      <c r="K301" s="208" t="s">
        <v>153</v>
      </c>
      <c r="L301" s="46"/>
      <c r="M301" s="213" t="s">
        <v>19</v>
      </c>
      <c r="N301" s="214" t="s">
        <v>40</v>
      </c>
      <c r="O301" s="86"/>
      <c r="P301" s="215">
        <f>O301*H301</f>
        <v>0</v>
      </c>
      <c r="Q301" s="215">
        <v>0.00075000000000000002</v>
      </c>
      <c r="R301" s="215">
        <f>Q301*H301</f>
        <v>0.00075000000000000002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289</v>
      </c>
      <c r="AT301" s="217" t="s">
        <v>149</v>
      </c>
      <c r="AU301" s="217" t="s">
        <v>79</v>
      </c>
      <c r="AY301" s="19" t="s">
        <v>144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77</v>
      </c>
      <c r="BK301" s="218">
        <f>ROUND(I301*H301,2)</f>
        <v>0</v>
      </c>
      <c r="BL301" s="19" t="s">
        <v>289</v>
      </c>
      <c r="BM301" s="217" t="s">
        <v>867</v>
      </c>
    </row>
    <row r="302" s="2" customFormat="1">
      <c r="A302" s="40"/>
      <c r="B302" s="41"/>
      <c r="C302" s="42"/>
      <c r="D302" s="219" t="s">
        <v>156</v>
      </c>
      <c r="E302" s="42"/>
      <c r="F302" s="220" t="s">
        <v>868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156</v>
      </c>
      <c r="AU302" s="19" t="s">
        <v>79</v>
      </c>
    </row>
    <row r="303" s="16" customFormat="1">
      <c r="A303" s="16"/>
      <c r="B303" s="258"/>
      <c r="C303" s="259"/>
      <c r="D303" s="226" t="s">
        <v>158</v>
      </c>
      <c r="E303" s="260" t="s">
        <v>19</v>
      </c>
      <c r="F303" s="261" t="s">
        <v>864</v>
      </c>
      <c r="G303" s="259"/>
      <c r="H303" s="260" t="s">
        <v>19</v>
      </c>
      <c r="I303" s="262"/>
      <c r="J303" s="259"/>
      <c r="K303" s="259"/>
      <c r="L303" s="263"/>
      <c r="M303" s="264"/>
      <c r="N303" s="265"/>
      <c r="O303" s="265"/>
      <c r="P303" s="265"/>
      <c r="Q303" s="265"/>
      <c r="R303" s="265"/>
      <c r="S303" s="265"/>
      <c r="T303" s="26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67" t="s">
        <v>158</v>
      </c>
      <c r="AU303" s="267" t="s">
        <v>79</v>
      </c>
      <c r="AV303" s="16" t="s">
        <v>77</v>
      </c>
      <c r="AW303" s="16" t="s">
        <v>31</v>
      </c>
      <c r="AX303" s="16" t="s">
        <v>69</v>
      </c>
      <c r="AY303" s="267" t="s">
        <v>144</v>
      </c>
    </row>
    <row r="304" s="13" customFormat="1">
      <c r="A304" s="13"/>
      <c r="B304" s="224"/>
      <c r="C304" s="225"/>
      <c r="D304" s="226" t="s">
        <v>158</v>
      </c>
      <c r="E304" s="227" t="s">
        <v>19</v>
      </c>
      <c r="F304" s="228" t="s">
        <v>77</v>
      </c>
      <c r="G304" s="225"/>
      <c r="H304" s="229">
        <v>1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158</v>
      </c>
      <c r="AU304" s="235" t="s">
        <v>79</v>
      </c>
      <c r="AV304" s="13" t="s">
        <v>79</v>
      </c>
      <c r="AW304" s="13" t="s">
        <v>31</v>
      </c>
      <c r="AX304" s="13" t="s">
        <v>69</v>
      </c>
      <c r="AY304" s="235" t="s">
        <v>144</v>
      </c>
    </row>
    <row r="305" s="15" customFormat="1">
      <c r="A305" s="15"/>
      <c r="B305" s="247"/>
      <c r="C305" s="248"/>
      <c r="D305" s="226" t="s">
        <v>158</v>
      </c>
      <c r="E305" s="249" t="s">
        <v>19</v>
      </c>
      <c r="F305" s="250" t="s">
        <v>166</v>
      </c>
      <c r="G305" s="248"/>
      <c r="H305" s="251">
        <v>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7" t="s">
        <v>158</v>
      </c>
      <c r="AU305" s="257" t="s">
        <v>79</v>
      </c>
      <c r="AV305" s="15" t="s">
        <v>154</v>
      </c>
      <c r="AW305" s="15" t="s">
        <v>31</v>
      </c>
      <c r="AX305" s="15" t="s">
        <v>77</v>
      </c>
      <c r="AY305" s="257" t="s">
        <v>144</v>
      </c>
    </row>
    <row r="306" s="2" customFormat="1" ht="16.5" customHeight="1">
      <c r="A306" s="40"/>
      <c r="B306" s="41"/>
      <c r="C306" s="206" t="s">
        <v>539</v>
      </c>
      <c r="D306" s="206" t="s">
        <v>149</v>
      </c>
      <c r="E306" s="207" t="s">
        <v>869</v>
      </c>
      <c r="F306" s="208" t="s">
        <v>870</v>
      </c>
      <c r="G306" s="209" t="s">
        <v>836</v>
      </c>
      <c r="H306" s="210">
        <v>1</v>
      </c>
      <c r="I306" s="211"/>
      <c r="J306" s="212">
        <f>ROUND(I306*H306,2)</f>
        <v>0</v>
      </c>
      <c r="K306" s="208" t="s">
        <v>153</v>
      </c>
      <c r="L306" s="46"/>
      <c r="M306" s="213" t="s">
        <v>19</v>
      </c>
      <c r="N306" s="214" t="s">
        <v>40</v>
      </c>
      <c r="O306" s="86"/>
      <c r="P306" s="215">
        <f>O306*H306</f>
        <v>0</v>
      </c>
      <c r="Q306" s="215">
        <v>0.00063883630000000004</v>
      </c>
      <c r="R306" s="215">
        <f>Q306*H306</f>
        <v>0.00063883630000000004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289</v>
      </c>
      <c r="AT306" s="217" t="s">
        <v>149</v>
      </c>
      <c r="AU306" s="217" t="s">
        <v>79</v>
      </c>
      <c r="AY306" s="19" t="s">
        <v>144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77</v>
      </c>
      <c r="BK306" s="218">
        <f>ROUND(I306*H306,2)</f>
        <v>0</v>
      </c>
      <c r="BL306" s="19" t="s">
        <v>289</v>
      </c>
      <c r="BM306" s="217" t="s">
        <v>871</v>
      </c>
    </row>
    <row r="307" s="2" customFormat="1">
      <c r="A307" s="40"/>
      <c r="B307" s="41"/>
      <c r="C307" s="42"/>
      <c r="D307" s="219" t="s">
        <v>156</v>
      </c>
      <c r="E307" s="42"/>
      <c r="F307" s="220" t="s">
        <v>872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156</v>
      </c>
      <c r="AU307" s="19" t="s">
        <v>79</v>
      </c>
    </row>
    <row r="308" s="16" customFormat="1">
      <c r="A308" s="16"/>
      <c r="B308" s="258"/>
      <c r="C308" s="259"/>
      <c r="D308" s="226" t="s">
        <v>158</v>
      </c>
      <c r="E308" s="260" t="s">
        <v>19</v>
      </c>
      <c r="F308" s="261" t="s">
        <v>839</v>
      </c>
      <c r="G308" s="259"/>
      <c r="H308" s="260" t="s">
        <v>19</v>
      </c>
      <c r="I308" s="262"/>
      <c r="J308" s="259"/>
      <c r="K308" s="259"/>
      <c r="L308" s="263"/>
      <c r="M308" s="264"/>
      <c r="N308" s="265"/>
      <c r="O308" s="265"/>
      <c r="P308" s="265"/>
      <c r="Q308" s="265"/>
      <c r="R308" s="265"/>
      <c r="S308" s="265"/>
      <c r="T308" s="26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7" t="s">
        <v>158</v>
      </c>
      <c r="AU308" s="267" t="s">
        <v>79</v>
      </c>
      <c r="AV308" s="16" t="s">
        <v>77</v>
      </c>
      <c r="AW308" s="16" t="s">
        <v>31</v>
      </c>
      <c r="AX308" s="16" t="s">
        <v>69</v>
      </c>
      <c r="AY308" s="267" t="s">
        <v>144</v>
      </c>
    </row>
    <row r="309" s="13" customFormat="1">
      <c r="A309" s="13"/>
      <c r="B309" s="224"/>
      <c r="C309" s="225"/>
      <c r="D309" s="226" t="s">
        <v>158</v>
      </c>
      <c r="E309" s="227" t="s">
        <v>19</v>
      </c>
      <c r="F309" s="228" t="s">
        <v>77</v>
      </c>
      <c r="G309" s="225"/>
      <c r="H309" s="229">
        <v>1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158</v>
      </c>
      <c r="AU309" s="235" t="s">
        <v>79</v>
      </c>
      <c r="AV309" s="13" t="s">
        <v>79</v>
      </c>
      <c r="AW309" s="13" t="s">
        <v>31</v>
      </c>
      <c r="AX309" s="13" t="s">
        <v>69</v>
      </c>
      <c r="AY309" s="235" t="s">
        <v>144</v>
      </c>
    </row>
    <row r="310" s="15" customFormat="1">
      <c r="A310" s="15"/>
      <c r="B310" s="247"/>
      <c r="C310" s="248"/>
      <c r="D310" s="226" t="s">
        <v>158</v>
      </c>
      <c r="E310" s="249" t="s">
        <v>19</v>
      </c>
      <c r="F310" s="250" t="s">
        <v>166</v>
      </c>
      <c r="G310" s="248"/>
      <c r="H310" s="251">
        <v>1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158</v>
      </c>
      <c r="AU310" s="257" t="s">
        <v>79</v>
      </c>
      <c r="AV310" s="15" t="s">
        <v>154</v>
      </c>
      <c r="AW310" s="15" t="s">
        <v>31</v>
      </c>
      <c r="AX310" s="15" t="s">
        <v>77</v>
      </c>
      <c r="AY310" s="257" t="s">
        <v>144</v>
      </c>
    </row>
    <row r="311" s="2" customFormat="1" ht="16.5" customHeight="1">
      <c r="A311" s="40"/>
      <c r="B311" s="41"/>
      <c r="C311" s="268" t="s">
        <v>545</v>
      </c>
      <c r="D311" s="268" t="s">
        <v>228</v>
      </c>
      <c r="E311" s="269" t="s">
        <v>873</v>
      </c>
      <c r="F311" s="270" t="s">
        <v>874</v>
      </c>
      <c r="G311" s="271" t="s">
        <v>221</v>
      </c>
      <c r="H311" s="272">
        <v>1</v>
      </c>
      <c r="I311" s="273"/>
      <c r="J311" s="274">
        <f>ROUND(I311*H311,2)</f>
        <v>0</v>
      </c>
      <c r="K311" s="270" t="s">
        <v>153</v>
      </c>
      <c r="L311" s="275"/>
      <c r="M311" s="276" t="s">
        <v>19</v>
      </c>
      <c r="N311" s="277" t="s">
        <v>40</v>
      </c>
      <c r="O311" s="86"/>
      <c r="P311" s="215">
        <f>O311*H311</f>
        <v>0</v>
      </c>
      <c r="Q311" s="215">
        <v>0.0036900000000000001</v>
      </c>
      <c r="R311" s="215">
        <f>Q311*H311</f>
        <v>0.0036900000000000001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388</v>
      </c>
      <c r="AT311" s="217" t="s">
        <v>228</v>
      </c>
      <c r="AU311" s="217" t="s">
        <v>79</v>
      </c>
      <c r="AY311" s="19" t="s">
        <v>144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77</v>
      </c>
      <c r="BK311" s="218">
        <f>ROUND(I311*H311,2)</f>
        <v>0</v>
      </c>
      <c r="BL311" s="19" t="s">
        <v>289</v>
      </c>
      <c r="BM311" s="217" t="s">
        <v>875</v>
      </c>
    </row>
    <row r="312" s="2" customFormat="1">
      <c r="A312" s="40"/>
      <c r="B312" s="41"/>
      <c r="C312" s="42"/>
      <c r="D312" s="219" t="s">
        <v>156</v>
      </c>
      <c r="E312" s="42"/>
      <c r="F312" s="220" t="s">
        <v>876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156</v>
      </c>
      <c r="AU312" s="19" t="s">
        <v>79</v>
      </c>
    </row>
    <row r="313" s="2" customFormat="1" ht="24.15" customHeight="1">
      <c r="A313" s="40"/>
      <c r="B313" s="41"/>
      <c r="C313" s="206" t="s">
        <v>550</v>
      </c>
      <c r="D313" s="206" t="s">
        <v>149</v>
      </c>
      <c r="E313" s="207" t="s">
        <v>877</v>
      </c>
      <c r="F313" s="208" t="s">
        <v>878</v>
      </c>
      <c r="G313" s="209" t="s">
        <v>169</v>
      </c>
      <c r="H313" s="210">
        <v>1.524</v>
      </c>
      <c r="I313" s="211"/>
      <c r="J313" s="212">
        <f>ROUND(I313*H313,2)</f>
        <v>0</v>
      </c>
      <c r="K313" s="208" t="s">
        <v>153</v>
      </c>
      <c r="L313" s="46"/>
      <c r="M313" s="213" t="s">
        <v>19</v>
      </c>
      <c r="N313" s="214" t="s">
        <v>40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289</v>
      </c>
      <c r="AT313" s="217" t="s">
        <v>149</v>
      </c>
      <c r="AU313" s="217" t="s">
        <v>79</v>
      </c>
      <c r="AY313" s="19" t="s">
        <v>144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77</v>
      </c>
      <c r="BK313" s="218">
        <f>ROUND(I313*H313,2)</f>
        <v>0</v>
      </c>
      <c r="BL313" s="19" t="s">
        <v>289</v>
      </c>
      <c r="BM313" s="217" t="s">
        <v>879</v>
      </c>
    </row>
    <row r="314" s="2" customFormat="1">
      <c r="A314" s="40"/>
      <c r="B314" s="41"/>
      <c r="C314" s="42"/>
      <c r="D314" s="219" t="s">
        <v>156</v>
      </c>
      <c r="E314" s="42"/>
      <c r="F314" s="220" t="s">
        <v>880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156</v>
      </c>
      <c r="AU314" s="19" t="s">
        <v>79</v>
      </c>
    </row>
    <row r="315" s="2" customFormat="1" ht="16.5" customHeight="1">
      <c r="A315" s="40"/>
      <c r="B315" s="41"/>
      <c r="C315" s="206" t="s">
        <v>556</v>
      </c>
      <c r="D315" s="206" t="s">
        <v>149</v>
      </c>
      <c r="E315" s="207" t="s">
        <v>881</v>
      </c>
      <c r="F315" s="208" t="s">
        <v>882</v>
      </c>
      <c r="G315" s="209" t="s">
        <v>836</v>
      </c>
      <c r="H315" s="210">
        <v>1</v>
      </c>
      <c r="I315" s="211"/>
      <c r="J315" s="212">
        <f>ROUND(I315*H315,2)</f>
        <v>0</v>
      </c>
      <c r="K315" s="208" t="s">
        <v>153</v>
      </c>
      <c r="L315" s="46"/>
      <c r="M315" s="213" t="s">
        <v>19</v>
      </c>
      <c r="N315" s="214" t="s">
        <v>40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0.00085999999999999998</v>
      </c>
      <c r="T315" s="216">
        <f>S315*H315</f>
        <v>0.00085999999999999998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289</v>
      </c>
      <c r="AT315" s="217" t="s">
        <v>149</v>
      </c>
      <c r="AU315" s="217" t="s">
        <v>79</v>
      </c>
      <c r="AY315" s="19" t="s">
        <v>144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77</v>
      </c>
      <c r="BK315" s="218">
        <f>ROUND(I315*H315,2)</f>
        <v>0</v>
      </c>
      <c r="BL315" s="19" t="s">
        <v>289</v>
      </c>
      <c r="BM315" s="217" t="s">
        <v>883</v>
      </c>
    </row>
    <row r="316" s="2" customFormat="1">
      <c r="A316" s="40"/>
      <c r="B316" s="41"/>
      <c r="C316" s="42"/>
      <c r="D316" s="219" t="s">
        <v>156</v>
      </c>
      <c r="E316" s="42"/>
      <c r="F316" s="220" t="s">
        <v>884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156</v>
      </c>
      <c r="AU316" s="19" t="s">
        <v>79</v>
      </c>
    </row>
    <row r="317" s="16" customFormat="1">
      <c r="A317" s="16"/>
      <c r="B317" s="258"/>
      <c r="C317" s="259"/>
      <c r="D317" s="226" t="s">
        <v>158</v>
      </c>
      <c r="E317" s="260" t="s">
        <v>19</v>
      </c>
      <c r="F317" s="261" t="s">
        <v>839</v>
      </c>
      <c r="G317" s="259"/>
      <c r="H317" s="260" t="s">
        <v>19</v>
      </c>
      <c r="I317" s="262"/>
      <c r="J317" s="259"/>
      <c r="K317" s="259"/>
      <c r="L317" s="263"/>
      <c r="M317" s="264"/>
      <c r="N317" s="265"/>
      <c r="O317" s="265"/>
      <c r="P317" s="265"/>
      <c r="Q317" s="265"/>
      <c r="R317" s="265"/>
      <c r="S317" s="265"/>
      <c r="T317" s="26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67" t="s">
        <v>158</v>
      </c>
      <c r="AU317" s="267" t="s">
        <v>79</v>
      </c>
      <c r="AV317" s="16" t="s">
        <v>77</v>
      </c>
      <c r="AW317" s="16" t="s">
        <v>31</v>
      </c>
      <c r="AX317" s="16" t="s">
        <v>69</v>
      </c>
      <c r="AY317" s="267" t="s">
        <v>144</v>
      </c>
    </row>
    <row r="318" s="13" customFormat="1">
      <c r="A318" s="13"/>
      <c r="B318" s="224"/>
      <c r="C318" s="225"/>
      <c r="D318" s="226" t="s">
        <v>158</v>
      </c>
      <c r="E318" s="227" t="s">
        <v>19</v>
      </c>
      <c r="F318" s="228" t="s">
        <v>77</v>
      </c>
      <c r="G318" s="225"/>
      <c r="H318" s="229">
        <v>1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158</v>
      </c>
      <c r="AU318" s="235" t="s">
        <v>79</v>
      </c>
      <c r="AV318" s="13" t="s">
        <v>79</v>
      </c>
      <c r="AW318" s="13" t="s">
        <v>31</v>
      </c>
      <c r="AX318" s="13" t="s">
        <v>69</v>
      </c>
      <c r="AY318" s="235" t="s">
        <v>144</v>
      </c>
    </row>
    <row r="319" s="15" customFormat="1">
      <c r="A319" s="15"/>
      <c r="B319" s="247"/>
      <c r="C319" s="248"/>
      <c r="D319" s="226" t="s">
        <v>158</v>
      </c>
      <c r="E319" s="249" t="s">
        <v>19</v>
      </c>
      <c r="F319" s="250" t="s">
        <v>166</v>
      </c>
      <c r="G319" s="248"/>
      <c r="H319" s="251">
        <v>1</v>
      </c>
      <c r="I319" s="252"/>
      <c r="J319" s="248"/>
      <c r="K319" s="248"/>
      <c r="L319" s="253"/>
      <c r="M319" s="254"/>
      <c r="N319" s="255"/>
      <c r="O319" s="255"/>
      <c r="P319" s="255"/>
      <c r="Q319" s="255"/>
      <c r="R319" s="255"/>
      <c r="S319" s="255"/>
      <c r="T319" s="25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7" t="s">
        <v>158</v>
      </c>
      <c r="AU319" s="257" t="s">
        <v>79</v>
      </c>
      <c r="AV319" s="15" t="s">
        <v>154</v>
      </c>
      <c r="AW319" s="15" t="s">
        <v>31</v>
      </c>
      <c r="AX319" s="15" t="s">
        <v>77</v>
      </c>
      <c r="AY319" s="257" t="s">
        <v>144</v>
      </c>
    </row>
    <row r="320" s="2" customFormat="1" ht="16.5" customHeight="1">
      <c r="A320" s="40"/>
      <c r="B320" s="41"/>
      <c r="C320" s="206" t="s">
        <v>559</v>
      </c>
      <c r="D320" s="206" t="s">
        <v>149</v>
      </c>
      <c r="E320" s="207" t="s">
        <v>885</v>
      </c>
      <c r="F320" s="208" t="s">
        <v>886</v>
      </c>
      <c r="G320" s="209" t="s">
        <v>836</v>
      </c>
      <c r="H320" s="210">
        <v>1</v>
      </c>
      <c r="I320" s="211"/>
      <c r="J320" s="212">
        <f>ROUND(I320*H320,2)</f>
        <v>0</v>
      </c>
      <c r="K320" s="208" t="s">
        <v>153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0.0017191400000000001</v>
      </c>
      <c r="R320" s="215">
        <f>Q320*H320</f>
        <v>0.0017191400000000001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289</v>
      </c>
      <c r="AT320" s="217" t="s">
        <v>149</v>
      </c>
      <c r="AU320" s="217" t="s">
        <v>79</v>
      </c>
      <c r="AY320" s="19" t="s">
        <v>144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289</v>
      </c>
      <c r="BM320" s="217" t="s">
        <v>887</v>
      </c>
    </row>
    <row r="321" s="2" customFormat="1">
      <c r="A321" s="40"/>
      <c r="B321" s="41"/>
      <c r="C321" s="42"/>
      <c r="D321" s="219" t="s">
        <v>156</v>
      </c>
      <c r="E321" s="42"/>
      <c r="F321" s="220" t="s">
        <v>888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156</v>
      </c>
      <c r="AU321" s="19" t="s">
        <v>79</v>
      </c>
    </row>
    <row r="322" s="16" customFormat="1">
      <c r="A322" s="16"/>
      <c r="B322" s="258"/>
      <c r="C322" s="259"/>
      <c r="D322" s="226" t="s">
        <v>158</v>
      </c>
      <c r="E322" s="260" t="s">
        <v>19</v>
      </c>
      <c r="F322" s="261" t="s">
        <v>692</v>
      </c>
      <c r="G322" s="259"/>
      <c r="H322" s="260" t="s">
        <v>19</v>
      </c>
      <c r="I322" s="262"/>
      <c r="J322" s="259"/>
      <c r="K322" s="259"/>
      <c r="L322" s="263"/>
      <c r="M322" s="264"/>
      <c r="N322" s="265"/>
      <c r="O322" s="265"/>
      <c r="P322" s="265"/>
      <c r="Q322" s="265"/>
      <c r="R322" s="265"/>
      <c r="S322" s="265"/>
      <c r="T322" s="26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67" t="s">
        <v>158</v>
      </c>
      <c r="AU322" s="267" t="s">
        <v>79</v>
      </c>
      <c r="AV322" s="16" t="s">
        <v>77</v>
      </c>
      <c r="AW322" s="16" t="s">
        <v>31</v>
      </c>
      <c r="AX322" s="16" t="s">
        <v>69</v>
      </c>
      <c r="AY322" s="267" t="s">
        <v>144</v>
      </c>
    </row>
    <row r="323" s="13" customFormat="1">
      <c r="A323" s="13"/>
      <c r="B323" s="224"/>
      <c r="C323" s="225"/>
      <c r="D323" s="226" t="s">
        <v>158</v>
      </c>
      <c r="E323" s="227" t="s">
        <v>19</v>
      </c>
      <c r="F323" s="228" t="s">
        <v>889</v>
      </c>
      <c r="G323" s="225"/>
      <c r="H323" s="229">
        <v>1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158</v>
      </c>
      <c r="AU323" s="235" t="s">
        <v>79</v>
      </c>
      <c r="AV323" s="13" t="s">
        <v>79</v>
      </c>
      <c r="AW323" s="13" t="s">
        <v>31</v>
      </c>
      <c r="AX323" s="13" t="s">
        <v>69</v>
      </c>
      <c r="AY323" s="235" t="s">
        <v>144</v>
      </c>
    </row>
    <row r="324" s="15" customFormat="1">
      <c r="A324" s="15"/>
      <c r="B324" s="247"/>
      <c r="C324" s="248"/>
      <c r="D324" s="226" t="s">
        <v>158</v>
      </c>
      <c r="E324" s="249" t="s">
        <v>19</v>
      </c>
      <c r="F324" s="250" t="s">
        <v>166</v>
      </c>
      <c r="G324" s="248"/>
      <c r="H324" s="251">
        <v>1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7" t="s">
        <v>158</v>
      </c>
      <c r="AU324" s="257" t="s">
        <v>79</v>
      </c>
      <c r="AV324" s="15" t="s">
        <v>154</v>
      </c>
      <c r="AW324" s="15" t="s">
        <v>31</v>
      </c>
      <c r="AX324" s="15" t="s">
        <v>77</v>
      </c>
      <c r="AY324" s="257" t="s">
        <v>144</v>
      </c>
    </row>
    <row r="325" s="2" customFormat="1" ht="16.5" customHeight="1">
      <c r="A325" s="40"/>
      <c r="B325" s="41"/>
      <c r="C325" s="206" t="s">
        <v>564</v>
      </c>
      <c r="D325" s="206" t="s">
        <v>149</v>
      </c>
      <c r="E325" s="207" t="s">
        <v>890</v>
      </c>
      <c r="F325" s="208" t="s">
        <v>891</v>
      </c>
      <c r="G325" s="209" t="s">
        <v>221</v>
      </c>
      <c r="H325" s="210">
        <v>1</v>
      </c>
      <c r="I325" s="211"/>
      <c r="J325" s="212">
        <f>ROUND(I325*H325,2)</f>
        <v>0</v>
      </c>
      <c r="K325" s="208" t="s">
        <v>153</v>
      </c>
      <c r="L325" s="46"/>
      <c r="M325" s="213" t="s">
        <v>19</v>
      </c>
      <c r="N325" s="214" t="s">
        <v>40</v>
      </c>
      <c r="O325" s="86"/>
      <c r="P325" s="215">
        <f>O325*H325</f>
        <v>0</v>
      </c>
      <c r="Q325" s="215">
        <v>3.9140000000000001E-05</v>
      </c>
      <c r="R325" s="215">
        <f>Q325*H325</f>
        <v>3.9140000000000001E-05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289</v>
      </c>
      <c r="AT325" s="217" t="s">
        <v>149</v>
      </c>
      <c r="AU325" s="217" t="s">
        <v>79</v>
      </c>
      <c r="AY325" s="19" t="s">
        <v>144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77</v>
      </c>
      <c r="BK325" s="218">
        <f>ROUND(I325*H325,2)</f>
        <v>0</v>
      </c>
      <c r="BL325" s="19" t="s">
        <v>289</v>
      </c>
      <c r="BM325" s="217" t="s">
        <v>892</v>
      </c>
    </row>
    <row r="326" s="2" customFormat="1">
      <c r="A326" s="40"/>
      <c r="B326" s="41"/>
      <c r="C326" s="42"/>
      <c r="D326" s="219" t="s">
        <v>156</v>
      </c>
      <c r="E326" s="42"/>
      <c r="F326" s="220" t="s">
        <v>893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156</v>
      </c>
      <c r="AU326" s="19" t="s">
        <v>79</v>
      </c>
    </row>
    <row r="327" s="16" customFormat="1">
      <c r="A327" s="16"/>
      <c r="B327" s="258"/>
      <c r="C327" s="259"/>
      <c r="D327" s="226" t="s">
        <v>158</v>
      </c>
      <c r="E327" s="260" t="s">
        <v>19</v>
      </c>
      <c r="F327" s="261" t="s">
        <v>864</v>
      </c>
      <c r="G327" s="259"/>
      <c r="H327" s="260" t="s">
        <v>19</v>
      </c>
      <c r="I327" s="262"/>
      <c r="J327" s="259"/>
      <c r="K327" s="259"/>
      <c r="L327" s="263"/>
      <c r="M327" s="264"/>
      <c r="N327" s="265"/>
      <c r="O327" s="265"/>
      <c r="P327" s="265"/>
      <c r="Q327" s="265"/>
      <c r="R327" s="265"/>
      <c r="S327" s="265"/>
      <c r="T327" s="26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67" t="s">
        <v>158</v>
      </c>
      <c r="AU327" s="267" t="s">
        <v>79</v>
      </c>
      <c r="AV327" s="16" t="s">
        <v>77</v>
      </c>
      <c r="AW327" s="16" t="s">
        <v>31</v>
      </c>
      <c r="AX327" s="16" t="s">
        <v>69</v>
      </c>
      <c r="AY327" s="267" t="s">
        <v>144</v>
      </c>
    </row>
    <row r="328" s="13" customFormat="1">
      <c r="A328" s="13"/>
      <c r="B328" s="224"/>
      <c r="C328" s="225"/>
      <c r="D328" s="226" t="s">
        <v>158</v>
      </c>
      <c r="E328" s="227" t="s">
        <v>19</v>
      </c>
      <c r="F328" s="228" t="s">
        <v>77</v>
      </c>
      <c r="G328" s="225"/>
      <c r="H328" s="229">
        <v>1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158</v>
      </c>
      <c r="AU328" s="235" t="s">
        <v>79</v>
      </c>
      <c r="AV328" s="13" t="s">
        <v>79</v>
      </c>
      <c r="AW328" s="13" t="s">
        <v>31</v>
      </c>
      <c r="AX328" s="13" t="s">
        <v>69</v>
      </c>
      <c r="AY328" s="235" t="s">
        <v>144</v>
      </c>
    </row>
    <row r="329" s="15" customFormat="1">
      <c r="A329" s="15"/>
      <c r="B329" s="247"/>
      <c r="C329" s="248"/>
      <c r="D329" s="226" t="s">
        <v>158</v>
      </c>
      <c r="E329" s="249" t="s">
        <v>19</v>
      </c>
      <c r="F329" s="250" t="s">
        <v>166</v>
      </c>
      <c r="G329" s="248"/>
      <c r="H329" s="251">
        <v>1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7" t="s">
        <v>158</v>
      </c>
      <c r="AU329" s="257" t="s">
        <v>79</v>
      </c>
      <c r="AV329" s="15" t="s">
        <v>154</v>
      </c>
      <c r="AW329" s="15" t="s">
        <v>31</v>
      </c>
      <c r="AX329" s="15" t="s">
        <v>77</v>
      </c>
      <c r="AY329" s="257" t="s">
        <v>144</v>
      </c>
    </row>
    <row r="330" s="2" customFormat="1" ht="16.5" customHeight="1">
      <c r="A330" s="40"/>
      <c r="B330" s="41"/>
      <c r="C330" s="268" t="s">
        <v>589</v>
      </c>
      <c r="D330" s="268" t="s">
        <v>228</v>
      </c>
      <c r="E330" s="269" t="s">
        <v>894</v>
      </c>
      <c r="F330" s="270" t="s">
        <v>895</v>
      </c>
      <c r="G330" s="271" t="s">
        <v>221</v>
      </c>
      <c r="H330" s="272">
        <v>1</v>
      </c>
      <c r="I330" s="273"/>
      <c r="J330" s="274">
        <f>ROUND(I330*H330,2)</f>
        <v>0</v>
      </c>
      <c r="K330" s="270" t="s">
        <v>19</v>
      </c>
      <c r="L330" s="275"/>
      <c r="M330" s="276" t="s">
        <v>19</v>
      </c>
      <c r="N330" s="277" t="s">
        <v>40</v>
      </c>
      <c r="O330" s="86"/>
      <c r="P330" s="215">
        <f>O330*H330</f>
        <v>0</v>
      </c>
      <c r="Q330" s="215">
        <v>0.002</v>
      </c>
      <c r="R330" s="215">
        <f>Q330*H330</f>
        <v>0.002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388</v>
      </c>
      <c r="AT330" s="217" t="s">
        <v>228</v>
      </c>
      <c r="AU330" s="217" t="s">
        <v>79</v>
      </c>
      <c r="AY330" s="19" t="s">
        <v>144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77</v>
      </c>
      <c r="BK330" s="218">
        <f>ROUND(I330*H330,2)</f>
        <v>0</v>
      </c>
      <c r="BL330" s="19" t="s">
        <v>289</v>
      </c>
      <c r="BM330" s="217" t="s">
        <v>896</v>
      </c>
    </row>
    <row r="331" s="2" customFormat="1" ht="16.5" customHeight="1">
      <c r="A331" s="40"/>
      <c r="B331" s="41"/>
      <c r="C331" s="206" t="s">
        <v>595</v>
      </c>
      <c r="D331" s="206" t="s">
        <v>149</v>
      </c>
      <c r="E331" s="207" t="s">
        <v>897</v>
      </c>
      <c r="F331" s="208" t="s">
        <v>898</v>
      </c>
      <c r="G331" s="209" t="s">
        <v>221</v>
      </c>
      <c r="H331" s="210">
        <v>1</v>
      </c>
      <c r="I331" s="211"/>
      <c r="J331" s="212">
        <f>ROUND(I331*H331,2)</f>
        <v>0</v>
      </c>
      <c r="K331" s="208" t="s">
        <v>153</v>
      </c>
      <c r="L331" s="46"/>
      <c r="M331" s="213" t="s">
        <v>19</v>
      </c>
      <c r="N331" s="214" t="s">
        <v>40</v>
      </c>
      <c r="O331" s="86"/>
      <c r="P331" s="215">
        <f>O331*H331</f>
        <v>0</v>
      </c>
      <c r="Q331" s="215">
        <v>0.00014156990000000001</v>
      </c>
      <c r="R331" s="215">
        <f>Q331*H331</f>
        <v>0.00014156990000000001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289</v>
      </c>
      <c r="AT331" s="217" t="s">
        <v>149</v>
      </c>
      <c r="AU331" s="217" t="s">
        <v>79</v>
      </c>
      <c r="AY331" s="19" t="s">
        <v>144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289</v>
      </c>
      <c r="BM331" s="217" t="s">
        <v>899</v>
      </c>
    </row>
    <row r="332" s="2" customFormat="1">
      <c r="A332" s="40"/>
      <c r="B332" s="41"/>
      <c r="C332" s="42"/>
      <c r="D332" s="219" t="s">
        <v>156</v>
      </c>
      <c r="E332" s="42"/>
      <c r="F332" s="220" t="s">
        <v>900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156</v>
      </c>
      <c r="AU332" s="19" t="s">
        <v>79</v>
      </c>
    </row>
    <row r="333" s="16" customFormat="1">
      <c r="A333" s="16"/>
      <c r="B333" s="258"/>
      <c r="C333" s="259"/>
      <c r="D333" s="226" t="s">
        <v>158</v>
      </c>
      <c r="E333" s="260" t="s">
        <v>19</v>
      </c>
      <c r="F333" s="261" t="s">
        <v>864</v>
      </c>
      <c r="G333" s="259"/>
      <c r="H333" s="260" t="s">
        <v>19</v>
      </c>
      <c r="I333" s="262"/>
      <c r="J333" s="259"/>
      <c r="K333" s="259"/>
      <c r="L333" s="263"/>
      <c r="M333" s="264"/>
      <c r="N333" s="265"/>
      <c r="O333" s="265"/>
      <c r="P333" s="265"/>
      <c r="Q333" s="265"/>
      <c r="R333" s="265"/>
      <c r="S333" s="265"/>
      <c r="T333" s="26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67" t="s">
        <v>158</v>
      </c>
      <c r="AU333" s="267" t="s">
        <v>79</v>
      </c>
      <c r="AV333" s="16" t="s">
        <v>77</v>
      </c>
      <c r="AW333" s="16" t="s">
        <v>31</v>
      </c>
      <c r="AX333" s="16" t="s">
        <v>69</v>
      </c>
      <c r="AY333" s="267" t="s">
        <v>144</v>
      </c>
    </row>
    <row r="334" s="13" customFormat="1">
      <c r="A334" s="13"/>
      <c r="B334" s="224"/>
      <c r="C334" s="225"/>
      <c r="D334" s="226" t="s">
        <v>158</v>
      </c>
      <c r="E334" s="227" t="s">
        <v>19</v>
      </c>
      <c r="F334" s="228" t="s">
        <v>77</v>
      </c>
      <c r="G334" s="225"/>
      <c r="H334" s="229">
        <v>1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158</v>
      </c>
      <c r="AU334" s="235" t="s">
        <v>79</v>
      </c>
      <c r="AV334" s="13" t="s">
        <v>79</v>
      </c>
      <c r="AW334" s="13" t="s">
        <v>31</v>
      </c>
      <c r="AX334" s="13" t="s">
        <v>69</v>
      </c>
      <c r="AY334" s="235" t="s">
        <v>144</v>
      </c>
    </row>
    <row r="335" s="15" customFormat="1">
      <c r="A335" s="15"/>
      <c r="B335" s="247"/>
      <c r="C335" s="248"/>
      <c r="D335" s="226" t="s">
        <v>158</v>
      </c>
      <c r="E335" s="249" t="s">
        <v>19</v>
      </c>
      <c r="F335" s="250" t="s">
        <v>166</v>
      </c>
      <c r="G335" s="248"/>
      <c r="H335" s="251">
        <v>1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7" t="s">
        <v>158</v>
      </c>
      <c r="AU335" s="257" t="s">
        <v>79</v>
      </c>
      <c r="AV335" s="15" t="s">
        <v>154</v>
      </c>
      <c r="AW335" s="15" t="s">
        <v>31</v>
      </c>
      <c r="AX335" s="15" t="s">
        <v>77</v>
      </c>
      <c r="AY335" s="257" t="s">
        <v>144</v>
      </c>
    </row>
    <row r="336" s="2" customFormat="1" ht="16.5" customHeight="1">
      <c r="A336" s="40"/>
      <c r="B336" s="41"/>
      <c r="C336" s="268" t="s">
        <v>602</v>
      </c>
      <c r="D336" s="268" t="s">
        <v>228</v>
      </c>
      <c r="E336" s="269" t="s">
        <v>901</v>
      </c>
      <c r="F336" s="270" t="s">
        <v>902</v>
      </c>
      <c r="G336" s="271" t="s">
        <v>221</v>
      </c>
      <c r="H336" s="272">
        <v>1</v>
      </c>
      <c r="I336" s="273"/>
      <c r="J336" s="274">
        <f>ROUND(I336*H336,2)</f>
        <v>0</v>
      </c>
      <c r="K336" s="270" t="s">
        <v>19</v>
      </c>
      <c r="L336" s="275"/>
      <c r="M336" s="276" t="s">
        <v>19</v>
      </c>
      <c r="N336" s="277" t="s">
        <v>40</v>
      </c>
      <c r="O336" s="86"/>
      <c r="P336" s="215">
        <f>O336*H336</f>
        <v>0</v>
      </c>
      <c r="Q336" s="215">
        <v>0.0050000000000000001</v>
      </c>
      <c r="R336" s="215">
        <f>Q336*H336</f>
        <v>0.0050000000000000001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388</v>
      </c>
      <c r="AT336" s="217" t="s">
        <v>228</v>
      </c>
      <c r="AU336" s="217" t="s">
        <v>79</v>
      </c>
      <c r="AY336" s="19" t="s">
        <v>144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77</v>
      </c>
      <c r="BK336" s="218">
        <f>ROUND(I336*H336,2)</f>
        <v>0</v>
      </c>
      <c r="BL336" s="19" t="s">
        <v>289</v>
      </c>
      <c r="BM336" s="217" t="s">
        <v>903</v>
      </c>
    </row>
    <row r="337" s="2" customFormat="1" ht="16.5" customHeight="1">
      <c r="A337" s="40"/>
      <c r="B337" s="41"/>
      <c r="C337" s="206" t="s">
        <v>608</v>
      </c>
      <c r="D337" s="206" t="s">
        <v>149</v>
      </c>
      <c r="E337" s="207" t="s">
        <v>904</v>
      </c>
      <c r="F337" s="208" t="s">
        <v>905</v>
      </c>
      <c r="G337" s="209" t="s">
        <v>221</v>
      </c>
      <c r="H337" s="210">
        <v>1</v>
      </c>
      <c r="I337" s="211"/>
      <c r="J337" s="212">
        <f>ROUND(I337*H337,2)</f>
        <v>0</v>
      </c>
      <c r="K337" s="208" t="s">
        <v>153</v>
      </c>
      <c r="L337" s="46"/>
      <c r="M337" s="213" t="s">
        <v>19</v>
      </c>
      <c r="N337" s="214" t="s">
        <v>40</v>
      </c>
      <c r="O337" s="86"/>
      <c r="P337" s="215">
        <f>O337*H337</f>
        <v>0</v>
      </c>
      <c r="Q337" s="215">
        <v>0.00031</v>
      </c>
      <c r="R337" s="215">
        <f>Q337*H337</f>
        <v>0.00031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289</v>
      </c>
      <c r="AT337" s="217" t="s">
        <v>149</v>
      </c>
      <c r="AU337" s="217" t="s">
        <v>79</v>
      </c>
      <c r="AY337" s="19" t="s">
        <v>144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77</v>
      </c>
      <c r="BK337" s="218">
        <f>ROUND(I337*H337,2)</f>
        <v>0</v>
      </c>
      <c r="BL337" s="19" t="s">
        <v>289</v>
      </c>
      <c r="BM337" s="217" t="s">
        <v>906</v>
      </c>
    </row>
    <row r="338" s="2" customFormat="1">
      <c r="A338" s="40"/>
      <c r="B338" s="41"/>
      <c r="C338" s="42"/>
      <c r="D338" s="219" t="s">
        <v>156</v>
      </c>
      <c r="E338" s="42"/>
      <c r="F338" s="220" t="s">
        <v>907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156</v>
      </c>
      <c r="AU338" s="19" t="s">
        <v>79</v>
      </c>
    </row>
    <row r="339" s="16" customFormat="1">
      <c r="A339" s="16"/>
      <c r="B339" s="258"/>
      <c r="C339" s="259"/>
      <c r="D339" s="226" t="s">
        <v>158</v>
      </c>
      <c r="E339" s="260" t="s">
        <v>19</v>
      </c>
      <c r="F339" s="261" t="s">
        <v>692</v>
      </c>
      <c r="G339" s="259"/>
      <c r="H339" s="260" t="s">
        <v>19</v>
      </c>
      <c r="I339" s="262"/>
      <c r="J339" s="259"/>
      <c r="K339" s="259"/>
      <c r="L339" s="263"/>
      <c r="M339" s="264"/>
      <c r="N339" s="265"/>
      <c r="O339" s="265"/>
      <c r="P339" s="265"/>
      <c r="Q339" s="265"/>
      <c r="R339" s="265"/>
      <c r="S339" s="265"/>
      <c r="T339" s="26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67" t="s">
        <v>158</v>
      </c>
      <c r="AU339" s="267" t="s">
        <v>79</v>
      </c>
      <c r="AV339" s="16" t="s">
        <v>77</v>
      </c>
      <c r="AW339" s="16" t="s">
        <v>31</v>
      </c>
      <c r="AX339" s="16" t="s">
        <v>69</v>
      </c>
      <c r="AY339" s="267" t="s">
        <v>144</v>
      </c>
    </row>
    <row r="340" s="13" customFormat="1">
      <c r="A340" s="13"/>
      <c r="B340" s="224"/>
      <c r="C340" s="225"/>
      <c r="D340" s="226" t="s">
        <v>158</v>
      </c>
      <c r="E340" s="227" t="s">
        <v>19</v>
      </c>
      <c r="F340" s="228" t="s">
        <v>77</v>
      </c>
      <c r="G340" s="225"/>
      <c r="H340" s="229">
        <v>1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158</v>
      </c>
      <c r="AU340" s="235" t="s">
        <v>79</v>
      </c>
      <c r="AV340" s="13" t="s">
        <v>79</v>
      </c>
      <c r="AW340" s="13" t="s">
        <v>31</v>
      </c>
      <c r="AX340" s="13" t="s">
        <v>69</v>
      </c>
      <c r="AY340" s="235" t="s">
        <v>144</v>
      </c>
    </row>
    <row r="341" s="15" customFormat="1">
      <c r="A341" s="15"/>
      <c r="B341" s="247"/>
      <c r="C341" s="248"/>
      <c r="D341" s="226" t="s">
        <v>158</v>
      </c>
      <c r="E341" s="249" t="s">
        <v>19</v>
      </c>
      <c r="F341" s="250" t="s">
        <v>166</v>
      </c>
      <c r="G341" s="248"/>
      <c r="H341" s="251">
        <v>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158</v>
      </c>
      <c r="AU341" s="257" t="s">
        <v>79</v>
      </c>
      <c r="AV341" s="15" t="s">
        <v>154</v>
      </c>
      <c r="AW341" s="15" t="s">
        <v>31</v>
      </c>
      <c r="AX341" s="15" t="s">
        <v>77</v>
      </c>
      <c r="AY341" s="257" t="s">
        <v>144</v>
      </c>
    </row>
    <row r="342" s="2" customFormat="1" ht="24.15" customHeight="1">
      <c r="A342" s="40"/>
      <c r="B342" s="41"/>
      <c r="C342" s="206" t="s">
        <v>189</v>
      </c>
      <c r="D342" s="206" t="s">
        <v>149</v>
      </c>
      <c r="E342" s="207" t="s">
        <v>908</v>
      </c>
      <c r="F342" s="208" t="s">
        <v>909</v>
      </c>
      <c r="G342" s="209" t="s">
        <v>169</v>
      </c>
      <c r="H342" s="210">
        <v>0.076999999999999999</v>
      </c>
      <c r="I342" s="211"/>
      <c r="J342" s="212">
        <f>ROUND(I342*H342,2)</f>
        <v>0</v>
      </c>
      <c r="K342" s="208" t="s">
        <v>153</v>
      </c>
      <c r="L342" s="46"/>
      <c r="M342" s="213" t="s">
        <v>19</v>
      </c>
      <c r="N342" s="214" t="s">
        <v>40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289</v>
      </c>
      <c r="AT342" s="217" t="s">
        <v>149</v>
      </c>
      <c r="AU342" s="217" t="s">
        <v>79</v>
      </c>
      <c r="AY342" s="19" t="s">
        <v>144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77</v>
      </c>
      <c r="BK342" s="218">
        <f>ROUND(I342*H342,2)</f>
        <v>0</v>
      </c>
      <c r="BL342" s="19" t="s">
        <v>289</v>
      </c>
      <c r="BM342" s="217" t="s">
        <v>910</v>
      </c>
    </row>
    <row r="343" s="2" customFormat="1">
      <c r="A343" s="40"/>
      <c r="B343" s="41"/>
      <c r="C343" s="42"/>
      <c r="D343" s="219" t="s">
        <v>156</v>
      </c>
      <c r="E343" s="42"/>
      <c r="F343" s="220" t="s">
        <v>911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156</v>
      </c>
      <c r="AU343" s="19" t="s">
        <v>79</v>
      </c>
    </row>
    <row r="344" s="2" customFormat="1" ht="24.15" customHeight="1">
      <c r="A344" s="40"/>
      <c r="B344" s="41"/>
      <c r="C344" s="206" t="s">
        <v>632</v>
      </c>
      <c r="D344" s="206" t="s">
        <v>149</v>
      </c>
      <c r="E344" s="207" t="s">
        <v>912</v>
      </c>
      <c r="F344" s="208" t="s">
        <v>913</v>
      </c>
      <c r="G344" s="209" t="s">
        <v>169</v>
      </c>
      <c r="H344" s="210">
        <v>0.076999999999999999</v>
      </c>
      <c r="I344" s="211"/>
      <c r="J344" s="212">
        <f>ROUND(I344*H344,2)</f>
        <v>0</v>
      </c>
      <c r="K344" s="208" t="s">
        <v>153</v>
      </c>
      <c r="L344" s="46"/>
      <c r="M344" s="213" t="s">
        <v>19</v>
      </c>
      <c r="N344" s="214" t="s">
        <v>40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289</v>
      </c>
      <c r="AT344" s="217" t="s">
        <v>149</v>
      </c>
      <c r="AU344" s="217" t="s">
        <v>79</v>
      </c>
      <c r="AY344" s="19" t="s">
        <v>144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77</v>
      </c>
      <c r="BK344" s="218">
        <f>ROUND(I344*H344,2)</f>
        <v>0</v>
      </c>
      <c r="BL344" s="19" t="s">
        <v>289</v>
      </c>
      <c r="BM344" s="217" t="s">
        <v>914</v>
      </c>
    </row>
    <row r="345" s="2" customFormat="1">
      <c r="A345" s="40"/>
      <c r="B345" s="41"/>
      <c r="C345" s="42"/>
      <c r="D345" s="219" t="s">
        <v>156</v>
      </c>
      <c r="E345" s="42"/>
      <c r="F345" s="220" t="s">
        <v>915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156</v>
      </c>
      <c r="AU345" s="19" t="s">
        <v>79</v>
      </c>
    </row>
    <row r="346" s="12" customFormat="1" ht="22.8" customHeight="1">
      <c r="A346" s="12"/>
      <c r="B346" s="190"/>
      <c r="C346" s="191"/>
      <c r="D346" s="192" t="s">
        <v>68</v>
      </c>
      <c r="E346" s="204" t="s">
        <v>916</v>
      </c>
      <c r="F346" s="204" t="s">
        <v>917</v>
      </c>
      <c r="G346" s="191"/>
      <c r="H346" s="191"/>
      <c r="I346" s="194"/>
      <c r="J346" s="205">
        <f>BK346</f>
        <v>0</v>
      </c>
      <c r="K346" s="191"/>
      <c r="L346" s="196"/>
      <c r="M346" s="197"/>
      <c r="N346" s="198"/>
      <c r="O346" s="198"/>
      <c r="P346" s="199">
        <f>SUM(P347:P360)</f>
        <v>0</v>
      </c>
      <c r="Q346" s="198"/>
      <c r="R346" s="199">
        <f>SUM(R347:R360)</f>
        <v>0.033000000000000002</v>
      </c>
      <c r="S346" s="198"/>
      <c r="T346" s="200">
        <f>SUM(T347:T360)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79</v>
      </c>
      <c r="AT346" s="202" t="s">
        <v>68</v>
      </c>
      <c r="AU346" s="202" t="s">
        <v>77</v>
      </c>
      <c r="AY346" s="201" t="s">
        <v>144</v>
      </c>
      <c r="BK346" s="203">
        <f>SUM(BK347:BK360)</f>
        <v>0</v>
      </c>
    </row>
    <row r="347" s="2" customFormat="1" ht="21.75" customHeight="1">
      <c r="A347" s="40"/>
      <c r="B347" s="41"/>
      <c r="C347" s="206" t="s">
        <v>436</v>
      </c>
      <c r="D347" s="206" t="s">
        <v>149</v>
      </c>
      <c r="E347" s="207" t="s">
        <v>918</v>
      </c>
      <c r="F347" s="208" t="s">
        <v>919</v>
      </c>
      <c r="G347" s="209" t="s">
        <v>836</v>
      </c>
      <c r="H347" s="210">
        <v>1</v>
      </c>
      <c r="I347" s="211"/>
      <c r="J347" s="212">
        <f>ROUND(I347*H347,2)</f>
        <v>0</v>
      </c>
      <c r="K347" s="208" t="s">
        <v>153</v>
      </c>
      <c r="L347" s="46"/>
      <c r="M347" s="213" t="s">
        <v>19</v>
      </c>
      <c r="N347" s="214" t="s">
        <v>40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289</v>
      </c>
      <c r="AT347" s="217" t="s">
        <v>149</v>
      </c>
      <c r="AU347" s="217" t="s">
        <v>79</v>
      </c>
      <c r="AY347" s="19" t="s">
        <v>144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77</v>
      </c>
      <c r="BK347" s="218">
        <f>ROUND(I347*H347,2)</f>
        <v>0</v>
      </c>
      <c r="BL347" s="19" t="s">
        <v>289</v>
      </c>
      <c r="BM347" s="217" t="s">
        <v>920</v>
      </c>
    </row>
    <row r="348" s="2" customFormat="1">
      <c r="A348" s="40"/>
      <c r="B348" s="41"/>
      <c r="C348" s="42"/>
      <c r="D348" s="219" t="s">
        <v>156</v>
      </c>
      <c r="E348" s="42"/>
      <c r="F348" s="220" t="s">
        <v>921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156</v>
      </c>
      <c r="AU348" s="19" t="s">
        <v>79</v>
      </c>
    </row>
    <row r="349" s="16" customFormat="1">
      <c r="A349" s="16"/>
      <c r="B349" s="258"/>
      <c r="C349" s="259"/>
      <c r="D349" s="226" t="s">
        <v>158</v>
      </c>
      <c r="E349" s="260" t="s">
        <v>19</v>
      </c>
      <c r="F349" s="261" t="s">
        <v>692</v>
      </c>
      <c r="G349" s="259"/>
      <c r="H349" s="260" t="s">
        <v>19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67" t="s">
        <v>158</v>
      </c>
      <c r="AU349" s="267" t="s">
        <v>79</v>
      </c>
      <c r="AV349" s="16" t="s">
        <v>77</v>
      </c>
      <c r="AW349" s="16" t="s">
        <v>31</v>
      </c>
      <c r="AX349" s="16" t="s">
        <v>69</v>
      </c>
      <c r="AY349" s="267" t="s">
        <v>144</v>
      </c>
    </row>
    <row r="350" s="13" customFormat="1">
      <c r="A350" s="13"/>
      <c r="B350" s="224"/>
      <c r="C350" s="225"/>
      <c r="D350" s="226" t="s">
        <v>158</v>
      </c>
      <c r="E350" s="227" t="s">
        <v>19</v>
      </c>
      <c r="F350" s="228" t="s">
        <v>77</v>
      </c>
      <c r="G350" s="225"/>
      <c r="H350" s="229">
        <v>1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158</v>
      </c>
      <c r="AU350" s="235" t="s">
        <v>79</v>
      </c>
      <c r="AV350" s="13" t="s">
        <v>79</v>
      </c>
      <c r="AW350" s="13" t="s">
        <v>31</v>
      </c>
      <c r="AX350" s="13" t="s">
        <v>69</v>
      </c>
      <c r="AY350" s="235" t="s">
        <v>144</v>
      </c>
    </row>
    <row r="351" s="15" customFormat="1">
      <c r="A351" s="15"/>
      <c r="B351" s="247"/>
      <c r="C351" s="248"/>
      <c r="D351" s="226" t="s">
        <v>158</v>
      </c>
      <c r="E351" s="249" t="s">
        <v>19</v>
      </c>
      <c r="F351" s="250" t="s">
        <v>166</v>
      </c>
      <c r="G351" s="248"/>
      <c r="H351" s="251">
        <v>1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158</v>
      </c>
      <c r="AU351" s="257" t="s">
        <v>79</v>
      </c>
      <c r="AV351" s="15" t="s">
        <v>154</v>
      </c>
      <c r="AW351" s="15" t="s">
        <v>31</v>
      </c>
      <c r="AX351" s="15" t="s">
        <v>77</v>
      </c>
      <c r="AY351" s="257" t="s">
        <v>144</v>
      </c>
    </row>
    <row r="352" s="2" customFormat="1" ht="16.5" customHeight="1">
      <c r="A352" s="40"/>
      <c r="B352" s="41"/>
      <c r="C352" s="268" t="s">
        <v>216</v>
      </c>
      <c r="D352" s="268" t="s">
        <v>228</v>
      </c>
      <c r="E352" s="269" t="s">
        <v>922</v>
      </c>
      <c r="F352" s="270" t="s">
        <v>923</v>
      </c>
      <c r="G352" s="271" t="s">
        <v>221</v>
      </c>
      <c r="H352" s="272">
        <v>1</v>
      </c>
      <c r="I352" s="273"/>
      <c r="J352" s="274">
        <f>ROUND(I352*H352,2)</f>
        <v>0</v>
      </c>
      <c r="K352" s="270" t="s">
        <v>19</v>
      </c>
      <c r="L352" s="275"/>
      <c r="M352" s="276" t="s">
        <v>19</v>
      </c>
      <c r="N352" s="277" t="s">
        <v>40</v>
      </c>
      <c r="O352" s="86"/>
      <c r="P352" s="215">
        <f>O352*H352</f>
        <v>0</v>
      </c>
      <c r="Q352" s="215">
        <v>0.016</v>
      </c>
      <c r="R352" s="215">
        <f>Q352*H352</f>
        <v>0.016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388</v>
      </c>
      <c r="AT352" s="217" t="s">
        <v>228</v>
      </c>
      <c r="AU352" s="217" t="s">
        <v>79</v>
      </c>
      <c r="AY352" s="19" t="s">
        <v>144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289</v>
      </c>
      <c r="BM352" s="217" t="s">
        <v>924</v>
      </c>
    </row>
    <row r="353" s="2" customFormat="1" ht="24.15" customHeight="1">
      <c r="A353" s="40"/>
      <c r="B353" s="41"/>
      <c r="C353" s="268" t="s">
        <v>445</v>
      </c>
      <c r="D353" s="268" t="s">
        <v>228</v>
      </c>
      <c r="E353" s="269" t="s">
        <v>925</v>
      </c>
      <c r="F353" s="270" t="s">
        <v>926</v>
      </c>
      <c r="G353" s="271" t="s">
        <v>221</v>
      </c>
      <c r="H353" s="272">
        <v>1</v>
      </c>
      <c r="I353" s="273"/>
      <c r="J353" s="274">
        <f>ROUND(I353*H353,2)</f>
        <v>0</v>
      </c>
      <c r="K353" s="270" t="s">
        <v>153</v>
      </c>
      <c r="L353" s="275"/>
      <c r="M353" s="276" t="s">
        <v>19</v>
      </c>
      <c r="N353" s="277" t="s">
        <v>40</v>
      </c>
      <c r="O353" s="86"/>
      <c r="P353" s="215">
        <f>O353*H353</f>
        <v>0</v>
      </c>
      <c r="Q353" s="215">
        <v>0.016</v>
      </c>
      <c r="R353" s="215">
        <f>Q353*H353</f>
        <v>0.016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388</v>
      </c>
      <c r="AT353" s="217" t="s">
        <v>228</v>
      </c>
      <c r="AU353" s="217" t="s">
        <v>79</v>
      </c>
      <c r="AY353" s="19" t="s">
        <v>144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77</v>
      </c>
      <c r="BK353" s="218">
        <f>ROUND(I353*H353,2)</f>
        <v>0</v>
      </c>
      <c r="BL353" s="19" t="s">
        <v>289</v>
      </c>
      <c r="BM353" s="217" t="s">
        <v>927</v>
      </c>
    </row>
    <row r="354" s="2" customFormat="1">
      <c r="A354" s="40"/>
      <c r="B354" s="41"/>
      <c r="C354" s="42"/>
      <c r="D354" s="219" t="s">
        <v>156</v>
      </c>
      <c r="E354" s="42"/>
      <c r="F354" s="220" t="s">
        <v>928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156</v>
      </c>
      <c r="AU354" s="19" t="s">
        <v>79</v>
      </c>
    </row>
    <row r="355" s="2" customFormat="1" ht="16.5" customHeight="1">
      <c r="A355" s="40"/>
      <c r="B355" s="41"/>
      <c r="C355" s="268" t="s">
        <v>929</v>
      </c>
      <c r="D355" s="268" t="s">
        <v>228</v>
      </c>
      <c r="E355" s="269" t="s">
        <v>930</v>
      </c>
      <c r="F355" s="270" t="s">
        <v>931</v>
      </c>
      <c r="G355" s="271" t="s">
        <v>221</v>
      </c>
      <c r="H355" s="272">
        <v>1</v>
      </c>
      <c r="I355" s="273"/>
      <c r="J355" s="274">
        <f>ROUND(I355*H355,2)</f>
        <v>0</v>
      </c>
      <c r="K355" s="270" t="s">
        <v>153</v>
      </c>
      <c r="L355" s="275"/>
      <c r="M355" s="276" t="s">
        <v>19</v>
      </c>
      <c r="N355" s="277" t="s">
        <v>40</v>
      </c>
      <c r="O355" s="86"/>
      <c r="P355" s="215">
        <f>O355*H355</f>
        <v>0</v>
      </c>
      <c r="Q355" s="215">
        <v>0.001</v>
      </c>
      <c r="R355" s="215">
        <f>Q355*H355</f>
        <v>0.001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388</v>
      </c>
      <c r="AT355" s="217" t="s">
        <v>228</v>
      </c>
      <c r="AU355" s="217" t="s">
        <v>79</v>
      </c>
      <c r="AY355" s="19" t="s">
        <v>144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289</v>
      </c>
      <c r="BM355" s="217" t="s">
        <v>932</v>
      </c>
    </row>
    <row r="356" s="2" customFormat="1">
      <c r="A356" s="40"/>
      <c r="B356" s="41"/>
      <c r="C356" s="42"/>
      <c r="D356" s="219" t="s">
        <v>156</v>
      </c>
      <c r="E356" s="42"/>
      <c r="F356" s="220" t="s">
        <v>933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156</v>
      </c>
      <c r="AU356" s="19" t="s">
        <v>79</v>
      </c>
    </row>
    <row r="357" s="2" customFormat="1" ht="24.15" customHeight="1">
      <c r="A357" s="40"/>
      <c r="B357" s="41"/>
      <c r="C357" s="206" t="s">
        <v>441</v>
      </c>
      <c r="D357" s="206" t="s">
        <v>149</v>
      </c>
      <c r="E357" s="207" t="s">
        <v>934</v>
      </c>
      <c r="F357" s="208" t="s">
        <v>935</v>
      </c>
      <c r="G357" s="209" t="s">
        <v>169</v>
      </c>
      <c r="H357" s="210">
        <v>0.033000000000000002</v>
      </c>
      <c r="I357" s="211"/>
      <c r="J357" s="212">
        <f>ROUND(I357*H357,2)</f>
        <v>0</v>
      </c>
      <c r="K357" s="208" t="s">
        <v>153</v>
      </c>
      <c r="L357" s="46"/>
      <c r="M357" s="213" t="s">
        <v>19</v>
      </c>
      <c r="N357" s="214" t="s">
        <v>40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289</v>
      </c>
      <c r="AT357" s="217" t="s">
        <v>149</v>
      </c>
      <c r="AU357" s="217" t="s">
        <v>79</v>
      </c>
      <c r="AY357" s="19" t="s">
        <v>144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77</v>
      </c>
      <c r="BK357" s="218">
        <f>ROUND(I357*H357,2)</f>
        <v>0</v>
      </c>
      <c r="BL357" s="19" t="s">
        <v>289</v>
      </c>
      <c r="BM357" s="217" t="s">
        <v>936</v>
      </c>
    </row>
    <row r="358" s="2" customFormat="1">
      <c r="A358" s="40"/>
      <c r="B358" s="41"/>
      <c r="C358" s="42"/>
      <c r="D358" s="219" t="s">
        <v>156</v>
      </c>
      <c r="E358" s="42"/>
      <c r="F358" s="220" t="s">
        <v>937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156</v>
      </c>
      <c r="AU358" s="19" t="s">
        <v>79</v>
      </c>
    </row>
    <row r="359" s="2" customFormat="1" ht="24.15" customHeight="1">
      <c r="A359" s="40"/>
      <c r="B359" s="41"/>
      <c r="C359" s="206" t="s">
        <v>450</v>
      </c>
      <c r="D359" s="206" t="s">
        <v>149</v>
      </c>
      <c r="E359" s="207" t="s">
        <v>938</v>
      </c>
      <c r="F359" s="208" t="s">
        <v>939</v>
      </c>
      <c r="G359" s="209" t="s">
        <v>169</v>
      </c>
      <c r="H359" s="210">
        <v>0.033000000000000002</v>
      </c>
      <c r="I359" s="211"/>
      <c r="J359" s="212">
        <f>ROUND(I359*H359,2)</f>
        <v>0</v>
      </c>
      <c r="K359" s="208" t="s">
        <v>153</v>
      </c>
      <c r="L359" s="46"/>
      <c r="M359" s="213" t="s">
        <v>19</v>
      </c>
      <c r="N359" s="214" t="s">
        <v>40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289</v>
      </c>
      <c r="AT359" s="217" t="s">
        <v>149</v>
      </c>
      <c r="AU359" s="217" t="s">
        <v>79</v>
      </c>
      <c r="AY359" s="19" t="s">
        <v>144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77</v>
      </c>
      <c r="BK359" s="218">
        <f>ROUND(I359*H359,2)</f>
        <v>0</v>
      </c>
      <c r="BL359" s="19" t="s">
        <v>289</v>
      </c>
      <c r="BM359" s="217" t="s">
        <v>940</v>
      </c>
    </row>
    <row r="360" s="2" customFormat="1">
      <c r="A360" s="40"/>
      <c r="B360" s="41"/>
      <c r="C360" s="42"/>
      <c r="D360" s="219" t="s">
        <v>156</v>
      </c>
      <c r="E360" s="42"/>
      <c r="F360" s="220" t="s">
        <v>941</v>
      </c>
      <c r="G360" s="42"/>
      <c r="H360" s="42"/>
      <c r="I360" s="221"/>
      <c r="J360" s="42"/>
      <c r="K360" s="42"/>
      <c r="L360" s="46"/>
      <c r="M360" s="282"/>
      <c r="N360" s="283"/>
      <c r="O360" s="284"/>
      <c r="P360" s="284"/>
      <c r="Q360" s="284"/>
      <c r="R360" s="284"/>
      <c r="S360" s="284"/>
      <c r="T360" s="285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156</v>
      </c>
      <c r="AU360" s="19" t="s">
        <v>79</v>
      </c>
    </row>
    <row r="361" s="2" customFormat="1" ht="6.96" customHeight="1">
      <c r="A361" s="40"/>
      <c r="B361" s="61"/>
      <c r="C361" s="62"/>
      <c r="D361" s="62"/>
      <c r="E361" s="62"/>
      <c r="F361" s="62"/>
      <c r="G361" s="62"/>
      <c r="H361" s="62"/>
      <c r="I361" s="62"/>
      <c r="J361" s="62"/>
      <c r="K361" s="62"/>
      <c r="L361" s="46"/>
      <c r="M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</row>
  </sheetData>
  <sheetProtection sheet="1" autoFilter="0" formatColumns="0" formatRows="0" objects="1" scenarios="1" spinCount="100000" saltValue="jq5QyjxslPT7SxTqgtUzDDPmVJkuG1Rtfe0Fkx++IUEPcK1Sr7VzYL9zztjpBOZyjby5yyujHuMluIODRuOIOQ==" hashValue="LE/Q4ix2SuZfW1GVAUmpp71kUNlJGcxVMz64+kva/YgvENGYpVeSvHqw9yNi7lpBDWdkiOTwoNgbyv0MFA343w==" algorithmName="SHA-512" password="CC35"/>
  <autoFilter ref="C88:K36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612135101"/>
    <hyperlink ref="F101" r:id="rId2" display="https://podminky.urs.cz/item/CS_URS_2021_02/949101111"/>
    <hyperlink ref="F104" r:id="rId3" display="https://podminky.urs.cz/item/CS_URS_2021_02/974031154"/>
    <hyperlink ref="F112" r:id="rId4" display="https://podminky.urs.cz/item/CS_URS_2021_02/997013213"/>
    <hyperlink ref="F114" r:id="rId5" display="https://podminky.urs.cz/item/CS_URS_2021_02/997013501"/>
    <hyperlink ref="F116" r:id="rId6" display="https://podminky.urs.cz/item/CS_URS_2021_02/997013511"/>
    <hyperlink ref="F119" r:id="rId7" display="https://podminky.urs.cz/item/CS_URS_2021_02/997013871"/>
    <hyperlink ref="F122" r:id="rId8" display="https://podminky.urs.cz/item/CS_URS_2021_02/998011003"/>
    <hyperlink ref="F126" r:id="rId9" display="https://podminky.urs.cz/item/CS_URS_2021_02/721140906"/>
    <hyperlink ref="F129" r:id="rId10" display="https://podminky.urs.cz/item/CS_URS_2021_02/721174025"/>
    <hyperlink ref="F134" r:id="rId11" display="https://podminky.urs.cz/item/CS_URS_2021_02/721174042"/>
    <hyperlink ref="F139" r:id="rId12" display="https://podminky.urs.cz/item/CS_URS_2021_02/721174043"/>
    <hyperlink ref="F144" r:id="rId13" display="https://podminky.urs.cz/item/CS_URS_2021_02/721194104"/>
    <hyperlink ref="F149" r:id="rId14" display="https://podminky.urs.cz/item/CS_URS_2021_02/721194105"/>
    <hyperlink ref="F154" r:id="rId15" display="https://podminky.urs.cz/item/CS_URS_2021_02/721194109"/>
    <hyperlink ref="F159" r:id="rId16" display="https://podminky.urs.cz/item/CS_URS_2021_02/721211421"/>
    <hyperlink ref="F164" r:id="rId17" display="https://podminky.urs.cz/item/CS_URS_2021_02/721290111"/>
    <hyperlink ref="F169" r:id="rId18" display="https://podminky.urs.cz/item/CS_URS_2021_02/998721102"/>
    <hyperlink ref="F171" r:id="rId19" display="https://podminky.urs.cz/item/CS_URS_2021_02/998721192"/>
    <hyperlink ref="F174" r:id="rId20" display="https://podminky.urs.cz/item/CS_URS_2021_02/722170942"/>
    <hyperlink ref="F176" r:id="rId21" display="https://podminky.urs.cz/item/CS_URS_2021_02/722171912"/>
    <hyperlink ref="F178" r:id="rId22" display="https://podminky.urs.cz/item/CS_URS_2021_02/722173912"/>
    <hyperlink ref="F180" r:id="rId23" display="https://podminky.urs.cz/item/CS_URS_2021_02/722174002"/>
    <hyperlink ref="F185" r:id="rId24" display="https://podminky.urs.cz/item/CS_URS_2021_02/722174003"/>
    <hyperlink ref="F190" r:id="rId25" display="https://podminky.urs.cz/item/CS_URS_2021_02/722181211"/>
    <hyperlink ref="F195" r:id="rId26" display="https://podminky.urs.cz/item/CS_URS_2021_02/722181212"/>
    <hyperlink ref="F200" r:id="rId27" display="https://podminky.urs.cz/item/CS_URS_2021_02/722181242"/>
    <hyperlink ref="F205" r:id="rId28" display="https://podminky.urs.cz/item/CS_URS_2021_02/722190401"/>
    <hyperlink ref="F210" r:id="rId29" display="https://podminky.urs.cz/item/CS_URS_2021_02/722190901"/>
    <hyperlink ref="F213" r:id="rId30" display="https://podminky.urs.cz/item/CS_URS_2021_02/722220132"/>
    <hyperlink ref="F218" r:id="rId31" display="https://podminky.urs.cz/item/CS_URS_2021_02/722232044"/>
    <hyperlink ref="F223" r:id="rId32" display="https://podminky.urs.cz/item/CS_URS_2021_02/722239101"/>
    <hyperlink ref="F228" r:id="rId33" display="https://podminky.urs.cz/item/CS_URS_2021_02/55141001"/>
    <hyperlink ref="F230" r:id="rId34" display="https://podminky.urs.cz/item/CS_URS_2021_02/722239101"/>
    <hyperlink ref="F235" r:id="rId35" display="https://podminky.urs.cz/item/CS_URS_2021_02/55190001"/>
    <hyperlink ref="F240" r:id="rId36" display="https://podminky.urs.cz/item/CS_URS_2021_02/722260811"/>
    <hyperlink ref="F245" r:id="rId37" display="https://podminky.urs.cz/item/CS_URS_2021_02/722260921"/>
    <hyperlink ref="F250" r:id="rId38" display="https://podminky.urs.cz/item/CS_URS_2021_02/722290226"/>
    <hyperlink ref="F255" r:id="rId39" display="https://podminky.urs.cz/item/CS_URS_2021_02/722290229"/>
    <hyperlink ref="F260" r:id="rId40" display="https://podminky.urs.cz/item/CS_URS_2021_02/722290234"/>
    <hyperlink ref="F265" r:id="rId41" display="https://podminky.urs.cz/item/CS_URS_2021_02/998722103"/>
    <hyperlink ref="F267" r:id="rId42" display="https://podminky.urs.cz/item/CS_URS_2021_02/998722192"/>
    <hyperlink ref="F270" r:id="rId43" display="https://podminky.urs.cz/item/CS_URS_2021_02/725110814"/>
    <hyperlink ref="F275" r:id="rId44" display="https://podminky.urs.cz/item/CS_URS_2021_02/725119125"/>
    <hyperlink ref="F280" r:id="rId45" display="https://podminky.urs.cz/item/CS_URS_2021_02/64236051"/>
    <hyperlink ref="F282" r:id="rId46" display="https://podminky.urs.cz/item/CS_URS_2021_02/725121525"/>
    <hyperlink ref="F287" r:id="rId47" display="https://podminky.urs.cz/item/CS_URS_2021_02/725210821"/>
    <hyperlink ref="F292" r:id="rId48" display="https://podminky.urs.cz/item/CS_URS_2021_02/725211681"/>
    <hyperlink ref="F297" r:id="rId49" display="https://podminky.urs.cz/item/CS_URS_2021_02/725291703"/>
    <hyperlink ref="F302" r:id="rId50" display="https://podminky.urs.cz/item/CS_URS_2021_02/725291711"/>
    <hyperlink ref="F307" r:id="rId51" display="https://podminky.urs.cz/item/CS_URS_2021_02/725339111"/>
    <hyperlink ref="F312" r:id="rId52" display="https://podminky.urs.cz/item/CS_URS_2021_02/55231313"/>
    <hyperlink ref="F314" r:id="rId53" display="https://podminky.urs.cz/item/CS_URS_2021_02/725590812"/>
    <hyperlink ref="F316" r:id="rId54" display="https://podminky.urs.cz/item/CS_URS_2021_02/725820802"/>
    <hyperlink ref="F321" r:id="rId55" display="https://podminky.urs.cz/item/CS_URS_2021_02/725821312"/>
    <hyperlink ref="F326" r:id="rId56" display="https://podminky.urs.cz/item/CS_URS_2021_02/725829131"/>
    <hyperlink ref="F332" r:id="rId57" display="https://podminky.urs.cz/item/CS_URS_2021_02/725869101"/>
    <hyperlink ref="F338" r:id="rId58" display="https://podminky.urs.cz/item/CS_URS_2021_02/725980123"/>
    <hyperlink ref="F343" r:id="rId59" display="https://podminky.urs.cz/item/CS_URS_2021_02/998725103"/>
    <hyperlink ref="F345" r:id="rId60" display="https://podminky.urs.cz/item/CS_URS_2021_02/998725192"/>
    <hyperlink ref="F348" r:id="rId61" display="https://podminky.urs.cz/item/CS_URS_2021_02/726111204"/>
    <hyperlink ref="F354" r:id="rId62" display="https://podminky.urs.cz/item/CS_URS_2021_02/55281708"/>
    <hyperlink ref="F356" r:id="rId63" display="https://podminky.urs.cz/item/CS_URS_2021_02/55281800"/>
    <hyperlink ref="F358" r:id="rId64" display="https://podminky.urs.cz/item/CS_URS_2021_02/998726113"/>
    <hyperlink ref="F360" r:id="rId65" display="https://podminky.urs.cz/item/CS_URS_2021_02/9987261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ROUND((SUM(BE90:BE173)),  2)</f>
        <v>0</v>
      </c>
      <c r="G33" s="40"/>
      <c r="H33" s="40"/>
      <c r="I33" s="150">
        <v>0.20999999999999999</v>
      </c>
      <c r="J33" s="149">
        <f>ROUND(((SUM(BE90:BE173))*I33),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ROUND((SUM(BF90:BF173)),  2)</f>
        <v>0</v>
      </c>
      <c r="G34" s="40"/>
      <c r="H34" s="40"/>
      <c r="I34" s="150">
        <v>0.14999999999999999</v>
      </c>
      <c r="J34" s="149">
        <f>ROUND(((SUM(BF90:BF173))*I34),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ROUND((SUM(BG90:BG173)),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ROUND((SUM(BH90:BH173)),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ROUND((SUM(BI90:BI173)),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 7 -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J121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119</v>
      </c>
      <c r="E65" s="170"/>
      <c r="F65" s="170"/>
      <c r="G65" s="170"/>
      <c r="H65" s="170"/>
      <c r="I65" s="170"/>
      <c r="J65" s="171">
        <f>J124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943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944</v>
      </c>
      <c r="E67" s="176"/>
      <c r="F67" s="176"/>
      <c r="G67" s="176"/>
      <c r="H67" s="176"/>
      <c r="I67" s="176"/>
      <c r="J67" s="177">
        <f>J138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945</v>
      </c>
      <c r="E68" s="176"/>
      <c r="F68" s="176"/>
      <c r="G68" s="176"/>
      <c r="H68" s="176"/>
      <c r="I68" s="176"/>
      <c r="J68" s="177">
        <f>J151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125</v>
      </c>
      <c r="E69" s="176"/>
      <c r="F69" s="176"/>
      <c r="G69" s="176"/>
      <c r="H69" s="176"/>
      <c r="I69" s="176"/>
      <c r="J69" s="177">
        <f>J163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127</v>
      </c>
      <c r="E70" s="170"/>
      <c r="F70" s="170"/>
      <c r="G70" s="170"/>
      <c r="H70" s="170"/>
      <c r="I70" s="170"/>
      <c r="J70" s="171">
        <f>J169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Háj ve Slezsku ON - oprava veřejných WC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E.2. 7 - Vytápění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10. 5. 2021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130</v>
      </c>
      <c r="D89" s="182" t="s">
        <v>54</v>
      </c>
      <c r="E89" s="182" t="s">
        <v>50</v>
      </c>
      <c r="F89" s="182" t="s">
        <v>51</v>
      </c>
      <c r="G89" s="182" t="s">
        <v>131</v>
      </c>
      <c r="H89" s="182" t="s">
        <v>132</v>
      </c>
      <c r="I89" s="182" t="s">
        <v>133</v>
      </c>
      <c r="J89" s="182" t="s">
        <v>103</v>
      </c>
      <c r="K89" s="183" t="s">
        <v>134</v>
      </c>
      <c r="L89" s="184"/>
      <c r="M89" s="94" t="s">
        <v>19</v>
      </c>
      <c r="N89" s="95" t="s">
        <v>39</v>
      </c>
      <c r="O89" s="95" t="s">
        <v>135</v>
      </c>
      <c r="P89" s="95" t="s">
        <v>136</v>
      </c>
      <c r="Q89" s="95" t="s">
        <v>137</v>
      </c>
      <c r="R89" s="95" t="s">
        <v>138</v>
      </c>
      <c r="S89" s="95" t="s">
        <v>139</v>
      </c>
      <c r="T89" s="96" t="s">
        <v>140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141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P91+P124+P169</f>
        <v>0</v>
      </c>
      <c r="Q90" s="98"/>
      <c r="R90" s="187">
        <f>R91+R124+R169</f>
        <v>0.071710131400000002</v>
      </c>
      <c r="S90" s="98"/>
      <c r="T90" s="188">
        <f>T91+T124+T169</f>
        <v>0.0206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104</v>
      </c>
      <c r="BK90" s="189">
        <f>BK91+BK124+BK169</f>
        <v>0</v>
      </c>
    </row>
    <row r="91" s="12" customFormat="1" ht="25.92" customHeight="1">
      <c r="A91" s="12"/>
      <c r="B91" s="190"/>
      <c r="C91" s="191"/>
      <c r="D91" s="192" t="s">
        <v>68</v>
      </c>
      <c r="E91" s="193" t="s">
        <v>142</v>
      </c>
      <c r="F91" s="193" t="s">
        <v>143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P92+P98+P111+P121</f>
        <v>0</v>
      </c>
      <c r="Q91" s="198"/>
      <c r="R91" s="199">
        <f>R92+R98+R111+R121</f>
        <v>0.040597960000000002</v>
      </c>
      <c r="S91" s="198"/>
      <c r="T91" s="200">
        <f>T92+T98+T111+T121</f>
        <v>0.0206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69</v>
      </c>
      <c r="AY91" s="201" t="s">
        <v>144</v>
      </c>
      <c r="BK91" s="203">
        <f>BK92+BK98+BK111+BK121</f>
        <v>0</v>
      </c>
    </row>
    <row r="92" s="12" customFormat="1" ht="22.8" customHeight="1">
      <c r="A92" s="12"/>
      <c r="B92" s="190"/>
      <c r="C92" s="191"/>
      <c r="D92" s="192" t="s">
        <v>68</v>
      </c>
      <c r="E92" s="204" t="s">
        <v>187</v>
      </c>
      <c r="F92" s="204" t="s">
        <v>188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SUM(P93:P97)</f>
        <v>0</v>
      </c>
      <c r="Q92" s="198"/>
      <c r="R92" s="199">
        <f>SUM(R93:R97)</f>
        <v>0.040000000000000001</v>
      </c>
      <c r="S92" s="198"/>
      <c r="T92" s="200">
        <f>SUM(T93:T97)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77</v>
      </c>
      <c r="AY92" s="201" t="s">
        <v>144</v>
      </c>
      <c r="BK92" s="203">
        <f>SUM(BK93:BK97)</f>
        <v>0</v>
      </c>
    </row>
    <row r="93" s="2" customFormat="1" ht="16.5" customHeight="1">
      <c r="A93" s="40"/>
      <c r="B93" s="41"/>
      <c r="C93" s="206" t="s">
        <v>77</v>
      </c>
      <c r="D93" s="206" t="s">
        <v>149</v>
      </c>
      <c r="E93" s="207" t="s">
        <v>642</v>
      </c>
      <c r="F93" s="208" t="s">
        <v>643</v>
      </c>
      <c r="G93" s="209" t="s">
        <v>177</v>
      </c>
      <c r="H93" s="210">
        <v>1</v>
      </c>
      <c r="I93" s="211"/>
      <c r="J93" s="212">
        <f>ROUND(I93*H93,2)</f>
        <v>0</v>
      </c>
      <c r="K93" s="208" t="s">
        <v>153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0.040000000000000001</v>
      </c>
      <c r="R93" s="215">
        <f>Q93*H93</f>
        <v>0.040000000000000001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154</v>
      </c>
      <c r="AT93" s="217" t="s">
        <v>149</v>
      </c>
      <c r="AU93" s="217" t="s">
        <v>79</v>
      </c>
      <c r="AY93" s="19" t="s">
        <v>144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154</v>
      </c>
      <c r="BM93" s="217" t="s">
        <v>946</v>
      </c>
    </row>
    <row r="94" s="2" customFormat="1">
      <c r="A94" s="40"/>
      <c r="B94" s="41"/>
      <c r="C94" s="42"/>
      <c r="D94" s="219" t="s">
        <v>156</v>
      </c>
      <c r="E94" s="42"/>
      <c r="F94" s="220" t="s">
        <v>645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156</v>
      </c>
      <c r="AU94" s="19" t="s">
        <v>79</v>
      </c>
    </row>
    <row r="95" s="16" customFormat="1">
      <c r="A95" s="16"/>
      <c r="B95" s="258"/>
      <c r="C95" s="259"/>
      <c r="D95" s="226" t="s">
        <v>158</v>
      </c>
      <c r="E95" s="260" t="s">
        <v>19</v>
      </c>
      <c r="F95" s="261" t="s">
        <v>947</v>
      </c>
      <c r="G95" s="259"/>
      <c r="H95" s="260" t="s">
        <v>19</v>
      </c>
      <c r="I95" s="262"/>
      <c r="J95" s="259"/>
      <c r="K95" s="259"/>
      <c r="L95" s="263"/>
      <c r="M95" s="264"/>
      <c r="N95" s="265"/>
      <c r="O95" s="265"/>
      <c r="P95" s="265"/>
      <c r="Q95" s="265"/>
      <c r="R95" s="265"/>
      <c r="S95" s="265"/>
      <c r="T95" s="26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67" t="s">
        <v>158</v>
      </c>
      <c r="AU95" s="267" t="s">
        <v>79</v>
      </c>
      <c r="AV95" s="16" t="s">
        <v>77</v>
      </c>
      <c r="AW95" s="16" t="s">
        <v>31</v>
      </c>
      <c r="AX95" s="16" t="s">
        <v>69</v>
      </c>
      <c r="AY95" s="267" t="s">
        <v>144</v>
      </c>
    </row>
    <row r="96" s="13" customFormat="1">
      <c r="A96" s="13"/>
      <c r="B96" s="224"/>
      <c r="C96" s="225"/>
      <c r="D96" s="226" t="s">
        <v>158</v>
      </c>
      <c r="E96" s="227" t="s">
        <v>19</v>
      </c>
      <c r="F96" s="228" t="s">
        <v>948</v>
      </c>
      <c r="G96" s="225"/>
      <c r="H96" s="229">
        <v>1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158</v>
      </c>
      <c r="AU96" s="235" t="s">
        <v>79</v>
      </c>
      <c r="AV96" s="13" t="s">
        <v>79</v>
      </c>
      <c r="AW96" s="13" t="s">
        <v>31</v>
      </c>
      <c r="AX96" s="13" t="s">
        <v>69</v>
      </c>
      <c r="AY96" s="235" t="s">
        <v>144</v>
      </c>
    </row>
    <row r="97" s="15" customFormat="1">
      <c r="A97" s="15"/>
      <c r="B97" s="247"/>
      <c r="C97" s="248"/>
      <c r="D97" s="226" t="s">
        <v>158</v>
      </c>
      <c r="E97" s="249" t="s">
        <v>19</v>
      </c>
      <c r="F97" s="250" t="s">
        <v>166</v>
      </c>
      <c r="G97" s="248"/>
      <c r="H97" s="251">
        <v>1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158</v>
      </c>
      <c r="AU97" s="257" t="s">
        <v>79</v>
      </c>
      <c r="AV97" s="15" t="s">
        <v>154</v>
      </c>
      <c r="AW97" s="15" t="s">
        <v>31</v>
      </c>
      <c r="AX97" s="15" t="s">
        <v>77</v>
      </c>
      <c r="AY97" s="257" t="s">
        <v>144</v>
      </c>
    </row>
    <row r="98" s="12" customFormat="1" ht="22.8" customHeight="1">
      <c r="A98" s="12"/>
      <c r="B98" s="190"/>
      <c r="C98" s="191"/>
      <c r="D98" s="192" t="s">
        <v>68</v>
      </c>
      <c r="E98" s="204" t="s">
        <v>209</v>
      </c>
      <c r="F98" s="204" t="s">
        <v>240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SUM(P99:P110)</f>
        <v>0</v>
      </c>
      <c r="Q98" s="198"/>
      <c r="R98" s="199">
        <f>SUM(R99:R110)</f>
        <v>0.00059795999999999992</v>
      </c>
      <c r="S98" s="198"/>
      <c r="T98" s="200">
        <f>SUM(T99:T110)</f>
        <v>0.0206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77</v>
      </c>
      <c r="AT98" s="202" t="s">
        <v>68</v>
      </c>
      <c r="AU98" s="202" t="s">
        <v>77</v>
      </c>
      <c r="AY98" s="201" t="s">
        <v>144</v>
      </c>
      <c r="BK98" s="203">
        <f>SUM(BK99:BK110)</f>
        <v>0</v>
      </c>
    </row>
    <row r="99" s="2" customFormat="1" ht="24.15" customHeight="1">
      <c r="A99" s="40"/>
      <c r="B99" s="41"/>
      <c r="C99" s="206" t="s">
        <v>79</v>
      </c>
      <c r="D99" s="206" t="s">
        <v>149</v>
      </c>
      <c r="E99" s="207" t="s">
        <v>650</v>
      </c>
      <c r="F99" s="208" t="s">
        <v>651</v>
      </c>
      <c r="G99" s="209" t="s">
        <v>177</v>
      </c>
      <c r="H99" s="210">
        <v>4.5</v>
      </c>
      <c r="I99" s="211"/>
      <c r="J99" s="212">
        <f>ROUND(I99*H99,2)</f>
        <v>0</v>
      </c>
      <c r="K99" s="208" t="s">
        <v>153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0.00012999999999999999</v>
      </c>
      <c r="R99" s="215">
        <f>Q99*H99</f>
        <v>0.00058499999999999991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154</v>
      </c>
      <c r="AT99" s="217" t="s">
        <v>149</v>
      </c>
      <c r="AU99" s="217" t="s">
        <v>79</v>
      </c>
      <c r="AY99" s="19" t="s">
        <v>144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154</v>
      </c>
      <c r="BM99" s="217" t="s">
        <v>949</v>
      </c>
    </row>
    <row r="100" s="2" customFormat="1">
      <c r="A100" s="40"/>
      <c r="B100" s="41"/>
      <c r="C100" s="42"/>
      <c r="D100" s="219" t="s">
        <v>156</v>
      </c>
      <c r="E100" s="42"/>
      <c r="F100" s="220" t="s">
        <v>653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156</v>
      </c>
      <c r="AU100" s="19" t="s">
        <v>79</v>
      </c>
    </row>
    <row r="101" s="13" customFormat="1">
      <c r="A101" s="13"/>
      <c r="B101" s="224"/>
      <c r="C101" s="225"/>
      <c r="D101" s="226" t="s">
        <v>158</v>
      </c>
      <c r="E101" s="227" t="s">
        <v>19</v>
      </c>
      <c r="F101" s="228" t="s">
        <v>950</v>
      </c>
      <c r="G101" s="225"/>
      <c r="H101" s="229">
        <v>4.5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158</v>
      </c>
      <c r="AU101" s="235" t="s">
        <v>79</v>
      </c>
      <c r="AV101" s="13" t="s">
        <v>79</v>
      </c>
      <c r="AW101" s="13" t="s">
        <v>31</v>
      </c>
      <c r="AX101" s="13" t="s">
        <v>77</v>
      </c>
      <c r="AY101" s="235" t="s">
        <v>144</v>
      </c>
    </row>
    <row r="102" s="2" customFormat="1" ht="21.75" customHeight="1">
      <c r="A102" s="40"/>
      <c r="B102" s="41"/>
      <c r="C102" s="206" t="s">
        <v>145</v>
      </c>
      <c r="D102" s="206" t="s">
        <v>149</v>
      </c>
      <c r="E102" s="207" t="s">
        <v>951</v>
      </c>
      <c r="F102" s="208" t="s">
        <v>952</v>
      </c>
      <c r="G102" s="209" t="s">
        <v>397</v>
      </c>
      <c r="H102" s="210">
        <v>10</v>
      </c>
      <c r="I102" s="211"/>
      <c r="J102" s="212">
        <f>ROUND(I102*H102,2)</f>
        <v>0</v>
      </c>
      <c r="K102" s="208" t="s">
        <v>153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0.002</v>
      </c>
      <c r="T102" s="216">
        <f>S102*H102</f>
        <v>0.02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154</v>
      </c>
      <c r="AT102" s="217" t="s">
        <v>149</v>
      </c>
      <c r="AU102" s="217" t="s">
        <v>79</v>
      </c>
      <c r="AY102" s="19" t="s">
        <v>144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154</v>
      </c>
      <c r="BM102" s="217" t="s">
        <v>953</v>
      </c>
    </row>
    <row r="103" s="2" customFormat="1">
      <c r="A103" s="40"/>
      <c r="B103" s="41"/>
      <c r="C103" s="42"/>
      <c r="D103" s="219" t="s">
        <v>156</v>
      </c>
      <c r="E103" s="42"/>
      <c r="F103" s="220" t="s">
        <v>954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156</v>
      </c>
      <c r="AU103" s="19" t="s">
        <v>79</v>
      </c>
    </row>
    <row r="104" s="16" customFormat="1">
      <c r="A104" s="16"/>
      <c r="B104" s="258"/>
      <c r="C104" s="259"/>
      <c r="D104" s="226" t="s">
        <v>158</v>
      </c>
      <c r="E104" s="260" t="s">
        <v>19</v>
      </c>
      <c r="F104" s="261" t="s">
        <v>947</v>
      </c>
      <c r="G104" s="259"/>
      <c r="H104" s="260" t="s">
        <v>19</v>
      </c>
      <c r="I104" s="262"/>
      <c r="J104" s="259"/>
      <c r="K104" s="259"/>
      <c r="L104" s="263"/>
      <c r="M104" s="264"/>
      <c r="N104" s="265"/>
      <c r="O104" s="265"/>
      <c r="P104" s="265"/>
      <c r="Q104" s="265"/>
      <c r="R104" s="265"/>
      <c r="S104" s="265"/>
      <c r="T104" s="26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67" t="s">
        <v>158</v>
      </c>
      <c r="AU104" s="267" t="s">
        <v>79</v>
      </c>
      <c r="AV104" s="16" t="s">
        <v>77</v>
      </c>
      <c r="AW104" s="16" t="s">
        <v>31</v>
      </c>
      <c r="AX104" s="16" t="s">
        <v>69</v>
      </c>
      <c r="AY104" s="267" t="s">
        <v>144</v>
      </c>
    </row>
    <row r="105" s="13" customFormat="1">
      <c r="A105" s="13"/>
      <c r="B105" s="224"/>
      <c r="C105" s="225"/>
      <c r="D105" s="226" t="s">
        <v>158</v>
      </c>
      <c r="E105" s="227" t="s">
        <v>19</v>
      </c>
      <c r="F105" s="228" t="s">
        <v>955</v>
      </c>
      <c r="G105" s="225"/>
      <c r="H105" s="229">
        <v>10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158</v>
      </c>
      <c r="AU105" s="235" t="s">
        <v>79</v>
      </c>
      <c r="AV105" s="13" t="s">
        <v>79</v>
      </c>
      <c r="AW105" s="13" t="s">
        <v>31</v>
      </c>
      <c r="AX105" s="13" t="s">
        <v>69</v>
      </c>
      <c r="AY105" s="235" t="s">
        <v>144</v>
      </c>
    </row>
    <row r="106" s="15" customFormat="1">
      <c r="A106" s="15"/>
      <c r="B106" s="247"/>
      <c r="C106" s="248"/>
      <c r="D106" s="226" t="s">
        <v>158</v>
      </c>
      <c r="E106" s="249" t="s">
        <v>19</v>
      </c>
      <c r="F106" s="250" t="s">
        <v>166</v>
      </c>
      <c r="G106" s="248"/>
      <c r="H106" s="251">
        <v>10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158</v>
      </c>
      <c r="AU106" s="257" t="s">
        <v>79</v>
      </c>
      <c r="AV106" s="15" t="s">
        <v>154</v>
      </c>
      <c r="AW106" s="15" t="s">
        <v>31</v>
      </c>
      <c r="AX106" s="15" t="s">
        <v>77</v>
      </c>
      <c r="AY106" s="257" t="s">
        <v>144</v>
      </c>
    </row>
    <row r="107" s="2" customFormat="1" ht="16.5" customHeight="1">
      <c r="A107" s="40"/>
      <c r="B107" s="41"/>
      <c r="C107" s="206" t="s">
        <v>154</v>
      </c>
      <c r="D107" s="206" t="s">
        <v>149</v>
      </c>
      <c r="E107" s="207" t="s">
        <v>956</v>
      </c>
      <c r="F107" s="208" t="s">
        <v>957</v>
      </c>
      <c r="G107" s="209" t="s">
        <v>397</v>
      </c>
      <c r="H107" s="210">
        <v>0.59999999999999998</v>
      </c>
      <c r="I107" s="211"/>
      <c r="J107" s="212">
        <f>ROUND(I107*H107,2)</f>
        <v>0</v>
      </c>
      <c r="K107" s="208" t="s">
        <v>153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2.16E-05</v>
      </c>
      <c r="R107" s="215">
        <f>Q107*H107</f>
        <v>1.296E-05</v>
      </c>
      <c r="S107" s="215">
        <v>0.001</v>
      </c>
      <c r="T107" s="216">
        <f>S107*H107</f>
        <v>0.00059999999999999995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154</v>
      </c>
      <c r="AT107" s="217" t="s">
        <v>149</v>
      </c>
      <c r="AU107" s="217" t="s">
        <v>79</v>
      </c>
      <c r="AY107" s="19" t="s">
        <v>144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154</v>
      </c>
      <c r="BM107" s="217" t="s">
        <v>958</v>
      </c>
    </row>
    <row r="108" s="2" customFormat="1">
      <c r="A108" s="40"/>
      <c r="B108" s="41"/>
      <c r="C108" s="42"/>
      <c r="D108" s="219" t="s">
        <v>156</v>
      </c>
      <c r="E108" s="42"/>
      <c r="F108" s="220" t="s">
        <v>959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79</v>
      </c>
    </row>
    <row r="109" s="13" customFormat="1">
      <c r="A109" s="13"/>
      <c r="B109" s="224"/>
      <c r="C109" s="225"/>
      <c r="D109" s="226" t="s">
        <v>158</v>
      </c>
      <c r="E109" s="227" t="s">
        <v>19</v>
      </c>
      <c r="F109" s="228" t="s">
        <v>960</v>
      </c>
      <c r="G109" s="225"/>
      <c r="H109" s="229">
        <v>0.59999999999999998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158</v>
      </c>
      <c r="AU109" s="235" t="s">
        <v>79</v>
      </c>
      <c r="AV109" s="13" t="s">
        <v>79</v>
      </c>
      <c r="AW109" s="13" t="s">
        <v>31</v>
      </c>
      <c r="AX109" s="13" t="s">
        <v>69</v>
      </c>
      <c r="AY109" s="235" t="s">
        <v>144</v>
      </c>
    </row>
    <row r="110" s="15" customFormat="1">
      <c r="A110" s="15"/>
      <c r="B110" s="247"/>
      <c r="C110" s="248"/>
      <c r="D110" s="226" t="s">
        <v>158</v>
      </c>
      <c r="E110" s="249" t="s">
        <v>19</v>
      </c>
      <c r="F110" s="250" t="s">
        <v>166</v>
      </c>
      <c r="G110" s="248"/>
      <c r="H110" s="251">
        <v>0.59999999999999998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158</v>
      </c>
      <c r="AU110" s="257" t="s">
        <v>79</v>
      </c>
      <c r="AV110" s="15" t="s">
        <v>154</v>
      </c>
      <c r="AW110" s="15" t="s">
        <v>31</v>
      </c>
      <c r="AX110" s="15" t="s">
        <v>77</v>
      </c>
      <c r="AY110" s="257" t="s">
        <v>144</v>
      </c>
    </row>
    <row r="111" s="12" customFormat="1" ht="22.8" customHeight="1">
      <c r="A111" s="12"/>
      <c r="B111" s="190"/>
      <c r="C111" s="191"/>
      <c r="D111" s="192" t="s">
        <v>68</v>
      </c>
      <c r="E111" s="204" t="s">
        <v>336</v>
      </c>
      <c r="F111" s="204" t="s">
        <v>337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SUM(P112:P120)</f>
        <v>0</v>
      </c>
      <c r="Q111" s="198"/>
      <c r="R111" s="199">
        <f>SUM(R112:R120)</f>
        <v>0</v>
      </c>
      <c r="S111" s="198"/>
      <c r="T111" s="200">
        <f>SUM(T112:T120)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77</v>
      </c>
      <c r="AT111" s="202" t="s">
        <v>68</v>
      </c>
      <c r="AU111" s="202" t="s">
        <v>77</v>
      </c>
      <c r="AY111" s="201" t="s">
        <v>144</v>
      </c>
      <c r="BK111" s="203">
        <f>SUM(BK112:BK120)</f>
        <v>0</v>
      </c>
    </row>
    <row r="112" s="2" customFormat="1" ht="24.15" customHeight="1">
      <c r="A112" s="40"/>
      <c r="B112" s="41"/>
      <c r="C112" s="206" t="s">
        <v>181</v>
      </c>
      <c r="D112" s="206" t="s">
        <v>149</v>
      </c>
      <c r="E112" s="207" t="s">
        <v>661</v>
      </c>
      <c r="F112" s="208" t="s">
        <v>662</v>
      </c>
      <c r="G112" s="209" t="s">
        <v>169</v>
      </c>
      <c r="H112" s="210">
        <v>0.021000000000000001</v>
      </c>
      <c r="I112" s="211"/>
      <c r="J112" s="212">
        <f>ROUND(I112*H112,2)</f>
        <v>0</v>
      </c>
      <c r="K112" s="208" t="s">
        <v>153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154</v>
      </c>
      <c r="AT112" s="217" t="s">
        <v>149</v>
      </c>
      <c r="AU112" s="217" t="s">
        <v>79</v>
      </c>
      <c r="AY112" s="19" t="s">
        <v>144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154</v>
      </c>
      <c r="BM112" s="217" t="s">
        <v>961</v>
      </c>
    </row>
    <row r="113" s="2" customFormat="1">
      <c r="A113" s="40"/>
      <c r="B113" s="41"/>
      <c r="C113" s="42"/>
      <c r="D113" s="219" t="s">
        <v>156</v>
      </c>
      <c r="E113" s="42"/>
      <c r="F113" s="220" t="s">
        <v>664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156</v>
      </c>
      <c r="AU113" s="19" t="s">
        <v>79</v>
      </c>
    </row>
    <row r="114" s="2" customFormat="1" ht="21.75" customHeight="1">
      <c r="A114" s="40"/>
      <c r="B114" s="41"/>
      <c r="C114" s="206" t="s">
        <v>187</v>
      </c>
      <c r="D114" s="206" t="s">
        <v>149</v>
      </c>
      <c r="E114" s="207" t="s">
        <v>665</v>
      </c>
      <c r="F114" s="208" t="s">
        <v>666</v>
      </c>
      <c r="G114" s="209" t="s">
        <v>169</v>
      </c>
      <c r="H114" s="210">
        <v>0.021000000000000001</v>
      </c>
      <c r="I114" s="211"/>
      <c r="J114" s="212">
        <f>ROUND(I114*H114,2)</f>
        <v>0</v>
      </c>
      <c r="K114" s="208" t="s">
        <v>153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154</v>
      </c>
      <c r="AT114" s="217" t="s">
        <v>149</v>
      </c>
      <c r="AU114" s="217" t="s">
        <v>79</v>
      </c>
      <c r="AY114" s="19" t="s">
        <v>144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154</v>
      </c>
      <c r="BM114" s="217" t="s">
        <v>962</v>
      </c>
    </row>
    <row r="115" s="2" customFormat="1">
      <c r="A115" s="40"/>
      <c r="B115" s="41"/>
      <c r="C115" s="42"/>
      <c r="D115" s="219" t="s">
        <v>156</v>
      </c>
      <c r="E115" s="42"/>
      <c r="F115" s="220" t="s">
        <v>668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156</v>
      </c>
      <c r="AU115" s="19" t="s">
        <v>79</v>
      </c>
    </row>
    <row r="116" s="2" customFormat="1" ht="21.75" customHeight="1">
      <c r="A116" s="40"/>
      <c r="B116" s="41"/>
      <c r="C116" s="206" t="s">
        <v>196</v>
      </c>
      <c r="D116" s="206" t="s">
        <v>149</v>
      </c>
      <c r="E116" s="207" t="s">
        <v>669</v>
      </c>
      <c r="F116" s="208" t="s">
        <v>670</v>
      </c>
      <c r="G116" s="209" t="s">
        <v>169</v>
      </c>
      <c r="H116" s="210">
        <v>0.315</v>
      </c>
      <c r="I116" s="211"/>
      <c r="J116" s="212">
        <f>ROUND(I116*H116,2)</f>
        <v>0</v>
      </c>
      <c r="K116" s="208" t="s">
        <v>153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154</v>
      </c>
      <c r="AT116" s="217" t="s">
        <v>149</v>
      </c>
      <c r="AU116" s="217" t="s">
        <v>79</v>
      </c>
      <c r="AY116" s="19" t="s">
        <v>144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154</v>
      </c>
      <c r="BM116" s="217" t="s">
        <v>963</v>
      </c>
    </row>
    <row r="117" s="2" customFormat="1">
      <c r="A117" s="40"/>
      <c r="B117" s="41"/>
      <c r="C117" s="42"/>
      <c r="D117" s="219" t="s">
        <v>156</v>
      </c>
      <c r="E117" s="42"/>
      <c r="F117" s="220" t="s">
        <v>672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156</v>
      </c>
      <c r="AU117" s="19" t="s">
        <v>79</v>
      </c>
    </row>
    <row r="118" s="13" customFormat="1">
      <c r="A118" s="13"/>
      <c r="B118" s="224"/>
      <c r="C118" s="225"/>
      <c r="D118" s="226" t="s">
        <v>158</v>
      </c>
      <c r="E118" s="227" t="s">
        <v>19</v>
      </c>
      <c r="F118" s="228" t="s">
        <v>964</v>
      </c>
      <c r="G118" s="225"/>
      <c r="H118" s="229">
        <v>0.315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158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144</v>
      </c>
    </row>
    <row r="119" s="2" customFormat="1" ht="24.15" customHeight="1">
      <c r="A119" s="40"/>
      <c r="B119" s="41"/>
      <c r="C119" s="206" t="s">
        <v>204</v>
      </c>
      <c r="D119" s="206" t="s">
        <v>149</v>
      </c>
      <c r="E119" s="207" t="s">
        <v>674</v>
      </c>
      <c r="F119" s="208" t="s">
        <v>675</v>
      </c>
      <c r="G119" s="209" t="s">
        <v>169</v>
      </c>
      <c r="H119" s="210">
        <v>0.021000000000000001</v>
      </c>
      <c r="I119" s="211"/>
      <c r="J119" s="212">
        <f>ROUND(I119*H119,2)</f>
        <v>0</v>
      </c>
      <c r="K119" s="208" t="s">
        <v>153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154</v>
      </c>
      <c r="AT119" s="217" t="s">
        <v>149</v>
      </c>
      <c r="AU119" s="217" t="s">
        <v>79</v>
      </c>
      <c r="AY119" s="19" t="s">
        <v>144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154</v>
      </c>
      <c r="BM119" s="217" t="s">
        <v>965</v>
      </c>
    </row>
    <row r="120" s="2" customFormat="1">
      <c r="A120" s="40"/>
      <c r="B120" s="41"/>
      <c r="C120" s="42"/>
      <c r="D120" s="219" t="s">
        <v>156</v>
      </c>
      <c r="E120" s="42"/>
      <c r="F120" s="220" t="s">
        <v>677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156</v>
      </c>
      <c r="AU120" s="19" t="s">
        <v>79</v>
      </c>
    </row>
    <row r="121" s="12" customFormat="1" ht="22.8" customHeight="1">
      <c r="A121" s="12"/>
      <c r="B121" s="190"/>
      <c r="C121" s="191"/>
      <c r="D121" s="192" t="s">
        <v>68</v>
      </c>
      <c r="E121" s="204" t="s">
        <v>354</v>
      </c>
      <c r="F121" s="204" t="s">
        <v>355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SUM(P122:P123)</f>
        <v>0</v>
      </c>
      <c r="Q121" s="198"/>
      <c r="R121" s="199">
        <f>SUM(R122:R123)</f>
        <v>0</v>
      </c>
      <c r="S121" s="198"/>
      <c r="T121" s="20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77</v>
      </c>
      <c r="AT121" s="202" t="s">
        <v>68</v>
      </c>
      <c r="AU121" s="202" t="s">
        <v>77</v>
      </c>
      <c r="AY121" s="201" t="s">
        <v>144</v>
      </c>
      <c r="BK121" s="203">
        <f>SUM(BK122:BK123)</f>
        <v>0</v>
      </c>
    </row>
    <row r="122" s="2" customFormat="1" ht="33" customHeight="1">
      <c r="A122" s="40"/>
      <c r="B122" s="41"/>
      <c r="C122" s="206" t="s">
        <v>209</v>
      </c>
      <c r="D122" s="206" t="s">
        <v>149</v>
      </c>
      <c r="E122" s="207" t="s">
        <v>678</v>
      </c>
      <c r="F122" s="208" t="s">
        <v>679</v>
      </c>
      <c r="G122" s="209" t="s">
        <v>169</v>
      </c>
      <c r="H122" s="210">
        <v>0.041000000000000002</v>
      </c>
      <c r="I122" s="211"/>
      <c r="J122" s="212">
        <f>ROUND(I122*H122,2)</f>
        <v>0</v>
      </c>
      <c r="K122" s="208" t="s">
        <v>153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154</v>
      </c>
      <c r="AT122" s="217" t="s">
        <v>149</v>
      </c>
      <c r="AU122" s="217" t="s">
        <v>79</v>
      </c>
      <c r="AY122" s="19" t="s">
        <v>144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154</v>
      </c>
      <c r="BM122" s="217" t="s">
        <v>966</v>
      </c>
    </row>
    <row r="123" s="2" customFormat="1">
      <c r="A123" s="40"/>
      <c r="B123" s="41"/>
      <c r="C123" s="42"/>
      <c r="D123" s="219" t="s">
        <v>156</v>
      </c>
      <c r="E123" s="42"/>
      <c r="F123" s="220" t="s">
        <v>681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156</v>
      </c>
      <c r="AU123" s="19" t="s">
        <v>79</v>
      </c>
    </row>
    <row r="124" s="12" customFormat="1" ht="25.92" customHeight="1">
      <c r="A124" s="12"/>
      <c r="B124" s="190"/>
      <c r="C124" s="191"/>
      <c r="D124" s="192" t="s">
        <v>68</v>
      </c>
      <c r="E124" s="193" t="s">
        <v>361</v>
      </c>
      <c r="F124" s="193" t="s">
        <v>362</v>
      </c>
      <c r="G124" s="191"/>
      <c r="H124" s="191"/>
      <c r="I124" s="194"/>
      <c r="J124" s="195">
        <f>BK124</f>
        <v>0</v>
      </c>
      <c r="K124" s="191"/>
      <c r="L124" s="196"/>
      <c r="M124" s="197"/>
      <c r="N124" s="198"/>
      <c r="O124" s="198"/>
      <c r="P124" s="199">
        <f>P125+P138+P151+P163</f>
        <v>0</v>
      </c>
      <c r="Q124" s="198"/>
      <c r="R124" s="199">
        <f>R125+R138+R151+R163</f>
        <v>0.031112171399999999</v>
      </c>
      <c r="S124" s="198"/>
      <c r="T124" s="200">
        <f>T125+T138+T151+T163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79</v>
      </c>
      <c r="AT124" s="202" t="s">
        <v>68</v>
      </c>
      <c r="AU124" s="202" t="s">
        <v>69</v>
      </c>
      <c r="AY124" s="201" t="s">
        <v>144</v>
      </c>
      <c r="BK124" s="203">
        <f>BK125+BK138+BK151+BK163</f>
        <v>0</v>
      </c>
    </row>
    <row r="125" s="12" customFormat="1" ht="22.8" customHeight="1">
      <c r="A125" s="12"/>
      <c r="B125" s="190"/>
      <c r="C125" s="191"/>
      <c r="D125" s="192" t="s">
        <v>68</v>
      </c>
      <c r="E125" s="204" t="s">
        <v>967</v>
      </c>
      <c r="F125" s="204" t="s">
        <v>968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SUM(P126:P137)</f>
        <v>0</v>
      </c>
      <c r="Q125" s="198"/>
      <c r="R125" s="199">
        <f>SUM(R126:R137)</f>
        <v>0.0080972000000000006</v>
      </c>
      <c r="S125" s="198"/>
      <c r="T125" s="200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79</v>
      </c>
      <c r="AT125" s="202" t="s">
        <v>68</v>
      </c>
      <c r="AU125" s="202" t="s">
        <v>77</v>
      </c>
      <c r="AY125" s="201" t="s">
        <v>144</v>
      </c>
      <c r="BK125" s="203">
        <f>SUM(BK126:BK137)</f>
        <v>0</v>
      </c>
    </row>
    <row r="126" s="2" customFormat="1" ht="16.5" customHeight="1">
      <c r="A126" s="40"/>
      <c r="B126" s="41"/>
      <c r="C126" s="206" t="s">
        <v>243</v>
      </c>
      <c r="D126" s="206" t="s">
        <v>149</v>
      </c>
      <c r="E126" s="207" t="s">
        <v>969</v>
      </c>
      <c r="F126" s="208" t="s">
        <v>970</v>
      </c>
      <c r="G126" s="209" t="s">
        <v>397</v>
      </c>
      <c r="H126" s="210">
        <v>16</v>
      </c>
      <c r="I126" s="211"/>
      <c r="J126" s="212">
        <f>ROUND(I126*H126,2)</f>
        <v>0</v>
      </c>
      <c r="K126" s="208" t="s">
        <v>153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0.00046401500000000002</v>
      </c>
      <c r="R126" s="215">
        <f>Q126*H126</f>
        <v>0.0074242400000000004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289</v>
      </c>
      <c r="AT126" s="217" t="s">
        <v>149</v>
      </c>
      <c r="AU126" s="217" t="s">
        <v>79</v>
      </c>
      <c r="AY126" s="19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289</v>
      </c>
      <c r="BM126" s="217" t="s">
        <v>971</v>
      </c>
    </row>
    <row r="127" s="2" customFormat="1">
      <c r="A127" s="40"/>
      <c r="B127" s="41"/>
      <c r="C127" s="42"/>
      <c r="D127" s="219" t="s">
        <v>156</v>
      </c>
      <c r="E127" s="42"/>
      <c r="F127" s="220" t="s">
        <v>972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156</v>
      </c>
      <c r="AU127" s="19" t="s">
        <v>79</v>
      </c>
    </row>
    <row r="128" s="16" customFormat="1">
      <c r="A128" s="16"/>
      <c r="B128" s="258"/>
      <c r="C128" s="259"/>
      <c r="D128" s="226" t="s">
        <v>158</v>
      </c>
      <c r="E128" s="260" t="s">
        <v>19</v>
      </c>
      <c r="F128" s="261" t="s">
        <v>973</v>
      </c>
      <c r="G128" s="259"/>
      <c r="H128" s="260" t="s">
        <v>19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7" t="s">
        <v>158</v>
      </c>
      <c r="AU128" s="267" t="s">
        <v>79</v>
      </c>
      <c r="AV128" s="16" t="s">
        <v>77</v>
      </c>
      <c r="AW128" s="16" t="s">
        <v>31</v>
      </c>
      <c r="AX128" s="16" t="s">
        <v>69</v>
      </c>
      <c r="AY128" s="267" t="s">
        <v>144</v>
      </c>
    </row>
    <row r="129" s="13" customFormat="1">
      <c r="A129" s="13"/>
      <c r="B129" s="224"/>
      <c r="C129" s="225"/>
      <c r="D129" s="226" t="s">
        <v>158</v>
      </c>
      <c r="E129" s="227" t="s">
        <v>19</v>
      </c>
      <c r="F129" s="228" t="s">
        <v>750</v>
      </c>
      <c r="G129" s="225"/>
      <c r="H129" s="229">
        <v>16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158</v>
      </c>
      <c r="AU129" s="235" t="s">
        <v>79</v>
      </c>
      <c r="AV129" s="13" t="s">
        <v>79</v>
      </c>
      <c r="AW129" s="13" t="s">
        <v>31</v>
      </c>
      <c r="AX129" s="13" t="s">
        <v>69</v>
      </c>
      <c r="AY129" s="235" t="s">
        <v>144</v>
      </c>
    </row>
    <row r="130" s="15" customFormat="1">
      <c r="A130" s="15"/>
      <c r="B130" s="247"/>
      <c r="C130" s="248"/>
      <c r="D130" s="226" t="s">
        <v>158</v>
      </c>
      <c r="E130" s="249" t="s">
        <v>19</v>
      </c>
      <c r="F130" s="250" t="s">
        <v>166</v>
      </c>
      <c r="G130" s="248"/>
      <c r="H130" s="251">
        <v>16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158</v>
      </c>
      <c r="AU130" s="257" t="s">
        <v>79</v>
      </c>
      <c r="AV130" s="15" t="s">
        <v>154</v>
      </c>
      <c r="AW130" s="15" t="s">
        <v>31</v>
      </c>
      <c r="AX130" s="15" t="s">
        <v>77</v>
      </c>
      <c r="AY130" s="257" t="s">
        <v>144</v>
      </c>
    </row>
    <row r="131" s="2" customFormat="1" ht="24.15" customHeight="1">
      <c r="A131" s="40"/>
      <c r="B131" s="41"/>
      <c r="C131" s="206" t="s">
        <v>248</v>
      </c>
      <c r="D131" s="206" t="s">
        <v>149</v>
      </c>
      <c r="E131" s="207" t="s">
        <v>974</v>
      </c>
      <c r="F131" s="208" t="s">
        <v>975</v>
      </c>
      <c r="G131" s="209" t="s">
        <v>397</v>
      </c>
      <c r="H131" s="210">
        <v>16</v>
      </c>
      <c r="I131" s="211"/>
      <c r="J131" s="212">
        <f>ROUND(I131*H131,2)</f>
        <v>0</v>
      </c>
      <c r="K131" s="208" t="s">
        <v>153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4.206E-05</v>
      </c>
      <c r="R131" s="215">
        <f>Q131*H131</f>
        <v>0.00067296000000000001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289</v>
      </c>
      <c r="AT131" s="217" t="s">
        <v>149</v>
      </c>
      <c r="AU131" s="217" t="s">
        <v>79</v>
      </c>
      <c r="AY131" s="19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289</v>
      </c>
      <c r="BM131" s="217" t="s">
        <v>976</v>
      </c>
    </row>
    <row r="132" s="2" customFormat="1">
      <c r="A132" s="40"/>
      <c r="B132" s="41"/>
      <c r="C132" s="42"/>
      <c r="D132" s="219" t="s">
        <v>156</v>
      </c>
      <c r="E132" s="42"/>
      <c r="F132" s="220" t="s">
        <v>977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156</v>
      </c>
      <c r="AU132" s="19" t="s">
        <v>79</v>
      </c>
    </row>
    <row r="133" s="16" customFormat="1">
      <c r="A133" s="16"/>
      <c r="B133" s="258"/>
      <c r="C133" s="259"/>
      <c r="D133" s="226" t="s">
        <v>158</v>
      </c>
      <c r="E133" s="260" t="s">
        <v>19</v>
      </c>
      <c r="F133" s="261" t="s">
        <v>947</v>
      </c>
      <c r="G133" s="259"/>
      <c r="H133" s="260" t="s">
        <v>19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7" t="s">
        <v>158</v>
      </c>
      <c r="AU133" s="267" t="s">
        <v>79</v>
      </c>
      <c r="AV133" s="16" t="s">
        <v>77</v>
      </c>
      <c r="AW133" s="16" t="s">
        <v>31</v>
      </c>
      <c r="AX133" s="16" t="s">
        <v>69</v>
      </c>
      <c r="AY133" s="267" t="s">
        <v>144</v>
      </c>
    </row>
    <row r="134" s="13" customFormat="1">
      <c r="A134" s="13"/>
      <c r="B134" s="224"/>
      <c r="C134" s="225"/>
      <c r="D134" s="226" t="s">
        <v>158</v>
      </c>
      <c r="E134" s="227" t="s">
        <v>19</v>
      </c>
      <c r="F134" s="228" t="s">
        <v>750</v>
      </c>
      <c r="G134" s="225"/>
      <c r="H134" s="229">
        <v>16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158</v>
      </c>
      <c r="AU134" s="235" t="s">
        <v>79</v>
      </c>
      <c r="AV134" s="13" t="s">
        <v>79</v>
      </c>
      <c r="AW134" s="13" t="s">
        <v>31</v>
      </c>
      <c r="AX134" s="13" t="s">
        <v>69</v>
      </c>
      <c r="AY134" s="235" t="s">
        <v>144</v>
      </c>
    </row>
    <row r="135" s="15" customFormat="1">
      <c r="A135" s="15"/>
      <c r="B135" s="247"/>
      <c r="C135" s="248"/>
      <c r="D135" s="226" t="s">
        <v>158</v>
      </c>
      <c r="E135" s="249" t="s">
        <v>19</v>
      </c>
      <c r="F135" s="250" t="s">
        <v>166</v>
      </c>
      <c r="G135" s="248"/>
      <c r="H135" s="251">
        <v>16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158</v>
      </c>
      <c r="AU135" s="257" t="s">
        <v>79</v>
      </c>
      <c r="AV135" s="15" t="s">
        <v>154</v>
      </c>
      <c r="AW135" s="15" t="s">
        <v>31</v>
      </c>
      <c r="AX135" s="15" t="s">
        <v>77</v>
      </c>
      <c r="AY135" s="257" t="s">
        <v>144</v>
      </c>
    </row>
    <row r="136" s="2" customFormat="1" ht="24.15" customHeight="1">
      <c r="A136" s="40"/>
      <c r="B136" s="41"/>
      <c r="C136" s="206" t="s">
        <v>254</v>
      </c>
      <c r="D136" s="206" t="s">
        <v>149</v>
      </c>
      <c r="E136" s="207" t="s">
        <v>978</v>
      </c>
      <c r="F136" s="208" t="s">
        <v>979</v>
      </c>
      <c r="G136" s="209" t="s">
        <v>169</v>
      </c>
      <c r="H136" s="210">
        <v>0.0080000000000000002</v>
      </c>
      <c r="I136" s="211"/>
      <c r="J136" s="212">
        <f>ROUND(I136*H136,2)</f>
        <v>0</v>
      </c>
      <c r="K136" s="208" t="s">
        <v>153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289</v>
      </c>
      <c r="AT136" s="217" t="s">
        <v>149</v>
      </c>
      <c r="AU136" s="217" t="s">
        <v>79</v>
      </c>
      <c r="AY136" s="19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289</v>
      </c>
      <c r="BM136" s="217" t="s">
        <v>980</v>
      </c>
    </row>
    <row r="137" s="2" customFormat="1">
      <c r="A137" s="40"/>
      <c r="B137" s="41"/>
      <c r="C137" s="42"/>
      <c r="D137" s="219" t="s">
        <v>156</v>
      </c>
      <c r="E137" s="42"/>
      <c r="F137" s="220" t="s">
        <v>981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156</v>
      </c>
      <c r="AU137" s="19" t="s">
        <v>79</v>
      </c>
    </row>
    <row r="138" s="12" customFormat="1" ht="22.8" customHeight="1">
      <c r="A138" s="12"/>
      <c r="B138" s="190"/>
      <c r="C138" s="191"/>
      <c r="D138" s="192" t="s">
        <v>68</v>
      </c>
      <c r="E138" s="204" t="s">
        <v>982</v>
      </c>
      <c r="F138" s="204" t="s">
        <v>983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SUM(P139:P150)</f>
        <v>0</v>
      </c>
      <c r="Q138" s="198"/>
      <c r="R138" s="199">
        <f>SUM(R139:R150)</f>
        <v>0.00084250740000000007</v>
      </c>
      <c r="S138" s="198"/>
      <c r="T138" s="200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79</v>
      </c>
      <c r="AT138" s="202" t="s">
        <v>68</v>
      </c>
      <c r="AU138" s="202" t="s">
        <v>77</v>
      </c>
      <c r="AY138" s="201" t="s">
        <v>144</v>
      </c>
      <c r="BK138" s="203">
        <f>SUM(BK139:BK150)</f>
        <v>0</v>
      </c>
    </row>
    <row r="139" s="2" customFormat="1" ht="24.15" customHeight="1">
      <c r="A139" s="40"/>
      <c r="B139" s="41"/>
      <c r="C139" s="206" t="s">
        <v>261</v>
      </c>
      <c r="D139" s="206" t="s">
        <v>149</v>
      </c>
      <c r="E139" s="207" t="s">
        <v>984</v>
      </c>
      <c r="F139" s="208" t="s">
        <v>985</v>
      </c>
      <c r="G139" s="209" t="s">
        <v>221</v>
      </c>
      <c r="H139" s="210">
        <v>1</v>
      </c>
      <c r="I139" s="211"/>
      <c r="J139" s="212">
        <f>ROUND(I139*H139,2)</f>
        <v>0</v>
      </c>
      <c r="K139" s="208" t="s">
        <v>153</v>
      </c>
      <c r="L139" s="46"/>
      <c r="M139" s="213" t="s">
        <v>19</v>
      </c>
      <c r="N139" s="214" t="s">
        <v>40</v>
      </c>
      <c r="O139" s="86"/>
      <c r="P139" s="215">
        <f>O139*H139</f>
        <v>0</v>
      </c>
      <c r="Q139" s="215">
        <v>0.00013999999999999999</v>
      </c>
      <c r="R139" s="215">
        <f>Q139*H139</f>
        <v>0.00013999999999999999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289</v>
      </c>
      <c r="AT139" s="217" t="s">
        <v>149</v>
      </c>
      <c r="AU139" s="217" t="s">
        <v>79</v>
      </c>
      <c r="AY139" s="19" t="s">
        <v>144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77</v>
      </c>
      <c r="BK139" s="218">
        <f>ROUND(I139*H139,2)</f>
        <v>0</v>
      </c>
      <c r="BL139" s="19" t="s">
        <v>289</v>
      </c>
      <c r="BM139" s="217" t="s">
        <v>986</v>
      </c>
    </row>
    <row r="140" s="2" customFormat="1">
      <c r="A140" s="40"/>
      <c r="B140" s="41"/>
      <c r="C140" s="42"/>
      <c r="D140" s="219" t="s">
        <v>156</v>
      </c>
      <c r="E140" s="42"/>
      <c r="F140" s="220" t="s">
        <v>987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156</v>
      </c>
      <c r="AU140" s="19" t="s">
        <v>79</v>
      </c>
    </row>
    <row r="141" s="16" customFormat="1">
      <c r="A141" s="16"/>
      <c r="B141" s="258"/>
      <c r="C141" s="259"/>
      <c r="D141" s="226" t="s">
        <v>158</v>
      </c>
      <c r="E141" s="260" t="s">
        <v>19</v>
      </c>
      <c r="F141" s="261" t="s">
        <v>947</v>
      </c>
      <c r="G141" s="259"/>
      <c r="H141" s="260" t="s">
        <v>19</v>
      </c>
      <c r="I141" s="262"/>
      <c r="J141" s="259"/>
      <c r="K141" s="259"/>
      <c r="L141" s="263"/>
      <c r="M141" s="264"/>
      <c r="N141" s="265"/>
      <c r="O141" s="265"/>
      <c r="P141" s="265"/>
      <c r="Q141" s="265"/>
      <c r="R141" s="265"/>
      <c r="S141" s="265"/>
      <c r="T141" s="26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7" t="s">
        <v>158</v>
      </c>
      <c r="AU141" s="267" t="s">
        <v>79</v>
      </c>
      <c r="AV141" s="16" t="s">
        <v>77</v>
      </c>
      <c r="AW141" s="16" t="s">
        <v>31</v>
      </c>
      <c r="AX141" s="16" t="s">
        <v>69</v>
      </c>
      <c r="AY141" s="267" t="s">
        <v>144</v>
      </c>
    </row>
    <row r="142" s="13" customFormat="1">
      <c r="A142" s="13"/>
      <c r="B142" s="224"/>
      <c r="C142" s="225"/>
      <c r="D142" s="226" t="s">
        <v>158</v>
      </c>
      <c r="E142" s="227" t="s">
        <v>19</v>
      </c>
      <c r="F142" s="228" t="s">
        <v>77</v>
      </c>
      <c r="G142" s="225"/>
      <c r="H142" s="229">
        <v>1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158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144</v>
      </c>
    </row>
    <row r="143" s="15" customFormat="1">
      <c r="A143" s="15"/>
      <c r="B143" s="247"/>
      <c r="C143" s="248"/>
      <c r="D143" s="226" t="s">
        <v>158</v>
      </c>
      <c r="E143" s="249" t="s">
        <v>19</v>
      </c>
      <c r="F143" s="250" t="s">
        <v>166</v>
      </c>
      <c r="G143" s="248"/>
      <c r="H143" s="251">
        <v>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158</v>
      </c>
      <c r="AU143" s="257" t="s">
        <v>79</v>
      </c>
      <c r="AV143" s="15" t="s">
        <v>154</v>
      </c>
      <c r="AW143" s="15" t="s">
        <v>31</v>
      </c>
      <c r="AX143" s="15" t="s">
        <v>77</v>
      </c>
      <c r="AY143" s="257" t="s">
        <v>144</v>
      </c>
    </row>
    <row r="144" s="2" customFormat="1" ht="21.75" customHeight="1">
      <c r="A144" s="40"/>
      <c r="B144" s="41"/>
      <c r="C144" s="206" t="s">
        <v>275</v>
      </c>
      <c r="D144" s="206" t="s">
        <v>149</v>
      </c>
      <c r="E144" s="207" t="s">
        <v>988</v>
      </c>
      <c r="F144" s="208" t="s">
        <v>989</v>
      </c>
      <c r="G144" s="209" t="s">
        <v>221</v>
      </c>
      <c r="H144" s="210">
        <v>1</v>
      </c>
      <c r="I144" s="211"/>
      <c r="J144" s="212">
        <f>ROUND(I144*H144,2)</f>
        <v>0</v>
      </c>
      <c r="K144" s="208" t="s">
        <v>153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0.00070250740000000003</v>
      </c>
      <c r="R144" s="215">
        <f>Q144*H144</f>
        <v>0.00070250740000000003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289</v>
      </c>
      <c r="AT144" s="217" t="s">
        <v>149</v>
      </c>
      <c r="AU144" s="217" t="s">
        <v>79</v>
      </c>
      <c r="AY144" s="19" t="s">
        <v>144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289</v>
      </c>
      <c r="BM144" s="217" t="s">
        <v>990</v>
      </c>
    </row>
    <row r="145" s="2" customFormat="1">
      <c r="A145" s="40"/>
      <c r="B145" s="41"/>
      <c r="C145" s="42"/>
      <c r="D145" s="219" t="s">
        <v>156</v>
      </c>
      <c r="E145" s="42"/>
      <c r="F145" s="220" t="s">
        <v>991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156</v>
      </c>
      <c r="AU145" s="19" t="s">
        <v>79</v>
      </c>
    </row>
    <row r="146" s="16" customFormat="1">
      <c r="A146" s="16"/>
      <c r="B146" s="258"/>
      <c r="C146" s="259"/>
      <c r="D146" s="226" t="s">
        <v>158</v>
      </c>
      <c r="E146" s="260" t="s">
        <v>19</v>
      </c>
      <c r="F146" s="261" t="s">
        <v>947</v>
      </c>
      <c r="G146" s="259"/>
      <c r="H146" s="260" t="s">
        <v>19</v>
      </c>
      <c r="I146" s="262"/>
      <c r="J146" s="259"/>
      <c r="K146" s="259"/>
      <c r="L146" s="263"/>
      <c r="M146" s="264"/>
      <c r="N146" s="265"/>
      <c r="O146" s="265"/>
      <c r="P146" s="265"/>
      <c r="Q146" s="265"/>
      <c r="R146" s="265"/>
      <c r="S146" s="265"/>
      <c r="T146" s="26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67" t="s">
        <v>158</v>
      </c>
      <c r="AU146" s="267" t="s">
        <v>79</v>
      </c>
      <c r="AV146" s="16" t="s">
        <v>77</v>
      </c>
      <c r="AW146" s="16" t="s">
        <v>31</v>
      </c>
      <c r="AX146" s="16" t="s">
        <v>69</v>
      </c>
      <c r="AY146" s="267" t="s">
        <v>144</v>
      </c>
    </row>
    <row r="147" s="13" customFormat="1">
      <c r="A147" s="13"/>
      <c r="B147" s="224"/>
      <c r="C147" s="225"/>
      <c r="D147" s="226" t="s">
        <v>158</v>
      </c>
      <c r="E147" s="227" t="s">
        <v>19</v>
      </c>
      <c r="F147" s="228" t="s">
        <v>77</v>
      </c>
      <c r="G147" s="225"/>
      <c r="H147" s="229">
        <v>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158</v>
      </c>
      <c r="AU147" s="235" t="s">
        <v>79</v>
      </c>
      <c r="AV147" s="13" t="s">
        <v>79</v>
      </c>
      <c r="AW147" s="13" t="s">
        <v>31</v>
      </c>
      <c r="AX147" s="13" t="s">
        <v>69</v>
      </c>
      <c r="AY147" s="235" t="s">
        <v>144</v>
      </c>
    </row>
    <row r="148" s="15" customFormat="1">
      <c r="A148" s="15"/>
      <c r="B148" s="247"/>
      <c r="C148" s="248"/>
      <c r="D148" s="226" t="s">
        <v>158</v>
      </c>
      <c r="E148" s="249" t="s">
        <v>19</v>
      </c>
      <c r="F148" s="250" t="s">
        <v>166</v>
      </c>
      <c r="G148" s="248"/>
      <c r="H148" s="251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158</v>
      </c>
      <c r="AU148" s="257" t="s">
        <v>79</v>
      </c>
      <c r="AV148" s="15" t="s">
        <v>154</v>
      </c>
      <c r="AW148" s="15" t="s">
        <v>31</v>
      </c>
      <c r="AX148" s="15" t="s">
        <v>77</v>
      </c>
      <c r="AY148" s="257" t="s">
        <v>144</v>
      </c>
    </row>
    <row r="149" s="2" customFormat="1" ht="24.15" customHeight="1">
      <c r="A149" s="40"/>
      <c r="B149" s="41"/>
      <c r="C149" s="206" t="s">
        <v>8</v>
      </c>
      <c r="D149" s="206" t="s">
        <v>149</v>
      </c>
      <c r="E149" s="207" t="s">
        <v>992</v>
      </c>
      <c r="F149" s="208" t="s">
        <v>993</v>
      </c>
      <c r="G149" s="209" t="s">
        <v>169</v>
      </c>
      <c r="H149" s="210">
        <v>0.001</v>
      </c>
      <c r="I149" s="211"/>
      <c r="J149" s="212">
        <f>ROUND(I149*H149,2)</f>
        <v>0</v>
      </c>
      <c r="K149" s="208" t="s">
        <v>153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289</v>
      </c>
      <c r="AT149" s="217" t="s">
        <v>149</v>
      </c>
      <c r="AU149" s="217" t="s">
        <v>79</v>
      </c>
      <c r="AY149" s="19" t="s">
        <v>144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289</v>
      </c>
      <c r="BM149" s="217" t="s">
        <v>994</v>
      </c>
    </row>
    <row r="150" s="2" customFormat="1">
      <c r="A150" s="40"/>
      <c r="B150" s="41"/>
      <c r="C150" s="42"/>
      <c r="D150" s="219" t="s">
        <v>156</v>
      </c>
      <c r="E150" s="42"/>
      <c r="F150" s="220" t="s">
        <v>995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156</v>
      </c>
      <c r="AU150" s="19" t="s">
        <v>79</v>
      </c>
    </row>
    <row r="151" s="12" customFormat="1" ht="22.8" customHeight="1">
      <c r="A151" s="12"/>
      <c r="B151" s="190"/>
      <c r="C151" s="191"/>
      <c r="D151" s="192" t="s">
        <v>68</v>
      </c>
      <c r="E151" s="204" t="s">
        <v>996</v>
      </c>
      <c r="F151" s="204" t="s">
        <v>997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SUM(P152:P162)</f>
        <v>0</v>
      </c>
      <c r="Q151" s="198"/>
      <c r="R151" s="199">
        <f>SUM(R152:R162)</f>
        <v>0.02188</v>
      </c>
      <c r="S151" s="198"/>
      <c r="T151" s="200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79</v>
      </c>
      <c r="AT151" s="202" t="s">
        <v>68</v>
      </c>
      <c r="AU151" s="202" t="s">
        <v>77</v>
      </c>
      <c r="AY151" s="201" t="s">
        <v>144</v>
      </c>
      <c r="BK151" s="203">
        <f>SUM(BK152:BK162)</f>
        <v>0</v>
      </c>
    </row>
    <row r="152" s="2" customFormat="1" ht="24.15" customHeight="1">
      <c r="A152" s="40"/>
      <c r="B152" s="41"/>
      <c r="C152" s="206" t="s">
        <v>289</v>
      </c>
      <c r="D152" s="206" t="s">
        <v>149</v>
      </c>
      <c r="E152" s="207" t="s">
        <v>998</v>
      </c>
      <c r="F152" s="208" t="s">
        <v>999</v>
      </c>
      <c r="G152" s="209" t="s">
        <v>221</v>
      </c>
      <c r="H152" s="210">
        <v>1</v>
      </c>
      <c r="I152" s="211"/>
      <c r="J152" s="212">
        <f>ROUND(I152*H152,2)</f>
        <v>0</v>
      </c>
      <c r="K152" s="208" t="s">
        <v>153</v>
      </c>
      <c r="L152" s="46"/>
      <c r="M152" s="213" t="s">
        <v>19</v>
      </c>
      <c r="N152" s="214" t="s">
        <v>40</v>
      </c>
      <c r="O152" s="86"/>
      <c r="P152" s="215">
        <f>O152*H152</f>
        <v>0</v>
      </c>
      <c r="Q152" s="215">
        <v>0.021760000000000002</v>
      </c>
      <c r="R152" s="215">
        <f>Q152*H152</f>
        <v>0.021760000000000002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289</v>
      </c>
      <c r="AT152" s="217" t="s">
        <v>149</v>
      </c>
      <c r="AU152" s="217" t="s">
        <v>79</v>
      </c>
      <c r="AY152" s="19" t="s">
        <v>144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289</v>
      </c>
      <c r="BM152" s="217" t="s">
        <v>1000</v>
      </c>
    </row>
    <row r="153" s="2" customFormat="1">
      <c r="A153" s="40"/>
      <c r="B153" s="41"/>
      <c r="C153" s="42"/>
      <c r="D153" s="219" t="s">
        <v>156</v>
      </c>
      <c r="E153" s="42"/>
      <c r="F153" s="220" t="s">
        <v>1001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156</v>
      </c>
      <c r="AU153" s="19" t="s">
        <v>79</v>
      </c>
    </row>
    <row r="154" s="16" customFormat="1">
      <c r="A154" s="16"/>
      <c r="B154" s="258"/>
      <c r="C154" s="259"/>
      <c r="D154" s="226" t="s">
        <v>158</v>
      </c>
      <c r="E154" s="260" t="s">
        <v>19</v>
      </c>
      <c r="F154" s="261" t="s">
        <v>947</v>
      </c>
      <c r="G154" s="259"/>
      <c r="H154" s="260" t="s">
        <v>19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67" t="s">
        <v>158</v>
      </c>
      <c r="AU154" s="267" t="s">
        <v>79</v>
      </c>
      <c r="AV154" s="16" t="s">
        <v>77</v>
      </c>
      <c r="AW154" s="16" t="s">
        <v>31</v>
      </c>
      <c r="AX154" s="16" t="s">
        <v>69</v>
      </c>
      <c r="AY154" s="267" t="s">
        <v>144</v>
      </c>
    </row>
    <row r="155" s="13" customFormat="1">
      <c r="A155" s="13"/>
      <c r="B155" s="224"/>
      <c r="C155" s="225"/>
      <c r="D155" s="226" t="s">
        <v>158</v>
      </c>
      <c r="E155" s="227" t="s">
        <v>19</v>
      </c>
      <c r="F155" s="228" t="s">
        <v>77</v>
      </c>
      <c r="G155" s="225"/>
      <c r="H155" s="229">
        <v>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158</v>
      </c>
      <c r="AU155" s="235" t="s">
        <v>79</v>
      </c>
      <c r="AV155" s="13" t="s">
        <v>79</v>
      </c>
      <c r="AW155" s="13" t="s">
        <v>31</v>
      </c>
      <c r="AX155" s="13" t="s">
        <v>69</v>
      </c>
      <c r="AY155" s="235" t="s">
        <v>144</v>
      </c>
    </row>
    <row r="156" s="15" customFormat="1">
      <c r="A156" s="15"/>
      <c r="B156" s="247"/>
      <c r="C156" s="248"/>
      <c r="D156" s="226" t="s">
        <v>158</v>
      </c>
      <c r="E156" s="249" t="s">
        <v>19</v>
      </c>
      <c r="F156" s="250" t="s">
        <v>166</v>
      </c>
      <c r="G156" s="248"/>
      <c r="H156" s="251">
        <v>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158</v>
      </c>
      <c r="AU156" s="257" t="s">
        <v>79</v>
      </c>
      <c r="AV156" s="15" t="s">
        <v>154</v>
      </c>
      <c r="AW156" s="15" t="s">
        <v>31</v>
      </c>
      <c r="AX156" s="15" t="s">
        <v>77</v>
      </c>
      <c r="AY156" s="257" t="s">
        <v>144</v>
      </c>
    </row>
    <row r="157" s="2" customFormat="1" ht="16.5" customHeight="1">
      <c r="A157" s="40"/>
      <c r="B157" s="41"/>
      <c r="C157" s="206" t="s">
        <v>295</v>
      </c>
      <c r="D157" s="206" t="s">
        <v>149</v>
      </c>
      <c r="E157" s="207" t="s">
        <v>1002</v>
      </c>
      <c r="F157" s="208" t="s">
        <v>1003</v>
      </c>
      <c r="G157" s="209" t="s">
        <v>221</v>
      </c>
      <c r="H157" s="210">
        <v>2</v>
      </c>
      <c r="I157" s="211"/>
      <c r="J157" s="212">
        <f>ROUND(I157*H157,2)</f>
        <v>0</v>
      </c>
      <c r="K157" s="208" t="s">
        <v>153</v>
      </c>
      <c r="L157" s="46"/>
      <c r="M157" s="213" t="s">
        <v>19</v>
      </c>
      <c r="N157" s="214" t="s">
        <v>40</v>
      </c>
      <c r="O157" s="86"/>
      <c r="P157" s="215">
        <f>O157*H157</f>
        <v>0</v>
      </c>
      <c r="Q157" s="215">
        <v>6.0000000000000002E-05</v>
      </c>
      <c r="R157" s="215">
        <f>Q157*H157</f>
        <v>0.00012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289</v>
      </c>
      <c r="AT157" s="217" t="s">
        <v>149</v>
      </c>
      <c r="AU157" s="217" t="s">
        <v>79</v>
      </c>
      <c r="AY157" s="19" t="s">
        <v>144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289</v>
      </c>
      <c r="BM157" s="217" t="s">
        <v>1004</v>
      </c>
    </row>
    <row r="158" s="2" customFormat="1">
      <c r="A158" s="40"/>
      <c r="B158" s="41"/>
      <c r="C158" s="42"/>
      <c r="D158" s="219" t="s">
        <v>156</v>
      </c>
      <c r="E158" s="42"/>
      <c r="F158" s="220" t="s">
        <v>1005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156</v>
      </c>
      <c r="AU158" s="19" t="s">
        <v>79</v>
      </c>
    </row>
    <row r="159" s="16" customFormat="1">
      <c r="A159" s="16"/>
      <c r="B159" s="258"/>
      <c r="C159" s="259"/>
      <c r="D159" s="226" t="s">
        <v>158</v>
      </c>
      <c r="E159" s="260" t="s">
        <v>19</v>
      </c>
      <c r="F159" s="261" t="s">
        <v>947</v>
      </c>
      <c r="G159" s="259"/>
      <c r="H159" s="260" t="s">
        <v>19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7" t="s">
        <v>158</v>
      </c>
      <c r="AU159" s="267" t="s">
        <v>79</v>
      </c>
      <c r="AV159" s="16" t="s">
        <v>77</v>
      </c>
      <c r="AW159" s="16" t="s">
        <v>31</v>
      </c>
      <c r="AX159" s="16" t="s">
        <v>69</v>
      </c>
      <c r="AY159" s="267" t="s">
        <v>144</v>
      </c>
    </row>
    <row r="160" s="13" customFormat="1">
      <c r="A160" s="13"/>
      <c r="B160" s="224"/>
      <c r="C160" s="225"/>
      <c r="D160" s="226" t="s">
        <v>158</v>
      </c>
      <c r="E160" s="227" t="s">
        <v>19</v>
      </c>
      <c r="F160" s="228" t="s">
        <v>79</v>
      </c>
      <c r="G160" s="225"/>
      <c r="H160" s="229">
        <v>2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158</v>
      </c>
      <c r="AU160" s="235" t="s">
        <v>79</v>
      </c>
      <c r="AV160" s="13" t="s">
        <v>79</v>
      </c>
      <c r="AW160" s="13" t="s">
        <v>31</v>
      </c>
      <c r="AX160" s="13" t="s">
        <v>77</v>
      </c>
      <c r="AY160" s="235" t="s">
        <v>144</v>
      </c>
    </row>
    <row r="161" s="2" customFormat="1" ht="24.15" customHeight="1">
      <c r="A161" s="40"/>
      <c r="B161" s="41"/>
      <c r="C161" s="206" t="s">
        <v>301</v>
      </c>
      <c r="D161" s="206" t="s">
        <v>149</v>
      </c>
      <c r="E161" s="207" t="s">
        <v>1006</v>
      </c>
      <c r="F161" s="208" t="s">
        <v>1007</v>
      </c>
      <c r="G161" s="209" t="s">
        <v>169</v>
      </c>
      <c r="H161" s="210">
        <v>0.021999999999999999</v>
      </c>
      <c r="I161" s="211"/>
      <c r="J161" s="212">
        <f>ROUND(I161*H161,2)</f>
        <v>0</v>
      </c>
      <c r="K161" s="208" t="s">
        <v>153</v>
      </c>
      <c r="L161" s="46"/>
      <c r="M161" s="213" t="s">
        <v>19</v>
      </c>
      <c r="N161" s="214" t="s">
        <v>40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289</v>
      </c>
      <c r="AT161" s="217" t="s">
        <v>149</v>
      </c>
      <c r="AU161" s="217" t="s">
        <v>79</v>
      </c>
      <c r="AY161" s="19" t="s">
        <v>144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77</v>
      </c>
      <c r="BK161" s="218">
        <f>ROUND(I161*H161,2)</f>
        <v>0</v>
      </c>
      <c r="BL161" s="19" t="s">
        <v>289</v>
      </c>
      <c r="BM161" s="217" t="s">
        <v>1008</v>
      </c>
    </row>
    <row r="162" s="2" customFormat="1">
      <c r="A162" s="40"/>
      <c r="B162" s="41"/>
      <c r="C162" s="42"/>
      <c r="D162" s="219" t="s">
        <v>156</v>
      </c>
      <c r="E162" s="42"/>
      <c r="F162" s="220" t="s">
        <v>1009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156</v>
      </c>
      <c r="AU162" s="19" t="s">
        <v>79</v>
      </c>
    </row>
    <row r="163" s="12" customFormat="1" ht="22.8" customHeight="1">
      <c r="A163" s="12"/>
      <c r="B163" s="190"/>
      <c r="C163" s="191"/>
      <c r="D163" s="192" t="s">
        <v>68</v>
      </c>
      <c r="E163" s="204" t="s">
        <v>569</v>
      </c>
      <c r="F163" s="204" t="s">
        <v>570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SUM(P164:P168)</f>
        <v>0</v>
      </c>
      <c r="Q163" s="198"/>
      <c r="R163" s="199">
        <f>SUM(R164:R168)</f>
        <v>0.00029246399999999998</v>
      </c>
      <c r="S163" s="198"/>
      <c r="T163" s="20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79</v>
      </c>
      <c r="AT163" s="202" t="s">
        <v>68</v>
      </c>
      <c r="AU163" s="202" t="s">
        <v>77</v>
      </c>
      <c r="AY163" s="201" t="s">
        <v>144</v>
      </c>
      <c r="BK163" s="203">
        <f>SUM(BK164:BK168)</f>
        <v>0</v>
      </c>
    </row>
    <row r="164" s="2" customFormat="1" ht="16.5" customHeight="1">
      <c r="A164" s="40"/>
      <c r="B164" s="41"/>
      <c r="C164" s="206" t="s">
        <v>307</v>
      </c>
      <c r="D164" s="206" t="s">
        <v>149</v>
      </c>
      <c r="E164" s="207" t="s">
        <v>1010</v>
      </c>
      <c r="F164" s="208" t="s">
        <v>1011</v>
      </c>
      <c r="G164" s="209" t="s">
        <v>397</v>
      </c>
      <c r="H164" s="210">
        <v>6</v>
      </c>
      <c r="I164" s="211"/>
      <c r="J164" s="212">
        <f>ROUND(I164*H164,2)</f>
        <v>0</v>
      </c>
      <c r="K164" s="208" t="s">
        <v>153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2.4372E-05</v>
      </c>
      <c r="R164" s="215">
        <f>Q164*H164</f>
        <v>0.00014623199999999999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289</v>
      </c>
      <c r="AT164" s="217" t="s">
        <v>149</v>
      </c>
      <c r="AU164" s="217" t="s">
        <v>79</v>
      </c>
      <c r="AY164" s="19" t="s">
        <v>144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289</v>
      </c>
      <c r="BM164" s="217" t="s">
        <v>1012</v>
      </c>
    </row>
    <row r="165" s="2" customFormat="1">
      <c r="A165" s="40"/>
      <c r="B165" s="41"/>
      <c r="C165" s="42"/>
      <c r="D165" s="219" t="s">
        <v>156</v>
      </c>
      <c r="E165" s="42"/>
      <c r="F165" s="220" t="s">
        <v>1013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156</v>
      </c>
      <c r="AU165" s="19" t="s">
        <v>79</v>
      </c>
    </row>
    <row r="166" s="13" customFormat="1">
      <c r="A166" s="13"/>
      <c r="B166" s="224"/>
      <c r="C166" s="225"/>
      <c r="D166" s="226" t="s">
        <v>158</v>
      </c>
      <c r="E166" s="227" t="s">
        <v>19</v>
      </c>
      <c r="F166" s="228" t="s">
        <v>1014</v>
      </c>
      <c r="G166" s="225"/>
      <c r="H166" s="229">
        <v>6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158</v>
      </c>
      <c r="AU166" s="235" t="s">
        <v>79</v>
      </c>
      <c r="AV166" s="13" t="s">
        <v>79</v>
      </c>
      <c r="AW166" s="13" t="s">
        <v>31</v>
      </c>
      <c r="AX166" s="13" t="s">
        <v>77</v>
      </c>
      <c r="AY166" s="235" t="s">
        <v>144</v>
      </c>
    </row>
    <row r="167" s="2" customFormat="1" ht="21.75" customHeight="1">
      <c r="A167" s="40"/>
      <c r="B167" s="41"/>
      <c r="C167" s="206" t="s">
        <v>313</v>
      </c>
      <c r="D167" s="206" t="s">
        <v>149</v>
      </c>
      <c r="E167" s="207" t="s">
        <v>1015</v>
      </c>
      <c r="F167" s="208" t="s">
        <v>1016</v>
      </c>
      <c r="G167" s="209" t="s">
        <v>397</v>
      </c>
      <c r="H167" s="210">
        <v>6</v>
      </c>
      <c r="I167" s="211"/>
      <c r="J167" s="212">
        <f>ROUND(I167*H167,2)</f>
        <v>0</v>
      </c>
      <c r="K167" s="208" t="s">
        <v>153</v>
      </c>
      <c r="L167" s="46"/>
      <c r="M167" s="213" t="s">
        <v>19</v>
      </c>
      <c r="N167" s="214" t="s">
        <v>40</v>
      </c>
      <c r="O167" s="86"/>
      <c r="P167" s="215">
        <f>O167*H167</f>
        <v>0</v>
      </c>
      <c r="Q167" s="215">
        <v>2.4372E-05</v>
      </c>
      <c r="R167" s="215">
        <f>Q167*H167</f>
        <v>0.00014623199999999999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289</v>
      </c>
      <c r="AT167" s="217" t="s">
        <v>149</v>
      </c>
      <c r="AU167" s="217" t="s">
        <v>79</v>
      </c>
      <c r="AY167" s="19" t="s">
        <v>144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289</v>
      </c>
      <c r="BM167" s="217" t="s">
        <v>1017</v>
      </c>
    </row>
    <row r="168" s="2" customFormat="1">
      <c r="A168" s="40"/>
      <c r="B168" s="41"/>
      <c r="C168" s="42"/>
      <c r="D168" s="219" t="s">
        <v>156</v>
      </c>
      <c r="E168" s="42"/>
      <c r="F168" s="220" t="s">
        <v>1018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156</v>
      </c>
      <c r="AU168" s="19" t="s">
        <v>79</v>
      </c>
    </row>
    <row r="169" s="12" customFormat="1" ht="25.92" customHeight="1">
      <c r="A169" s="12"/>
      <c r="B169" s="190"/>
      <c r="C169" s="191"/>
      <c r="D169" s="192" t="s">
        <v>68</v>
      </c>
      <c r="E169" s="193" t="s">
        <v>614</v>
      </c>
      <c r="F169" s="193" t="s">
        <v>615</v>
      </c>
      <c r="G169" s="191"/>
      <c r="H169" s="191"/>
      <c r="I169" s="194"/>
      <c r="J169" s="195">
        <f>BK169</f>
        <v>0</v>
      </c>
      <c r="K169" s="191"/>
      <c r="L169" s="196"/>
      <c r="M169" s="197"/>
      <c r="N169" s="198"/>
      <c r="O169" s="198"/>
      <c r="P169" s="199">
        <f>SUM(P170:P173)</f>
        <v>0</v>
      </c>
      <c r="Q169" s="198"/>
      <c r="R169" s="199">
        <f>SUM(R170:R173)</f>
        <v>0</v>
      </c>
      <c r="S169" s="198"/>
      <c r="T169" s="200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154</v>
      </c>
      <c r="AT169" s="202" t="s">
        <v>68</v>
      </c>
      <c r="AU169" s="202" t="s">
        <v>69</v>
      </c>
      <c r="AY169" s="201" t="s">
        <v>144</v>
      </c>
      <c r="BK169" s="203">
        <f>SUM(BK170:BK173)</f>
        <v>0</v>
      </c>
    </row>
    <row r="170" s="2" customFormat="1" ht="16.5" customHeight="1">
      <c r="A170" s="40"/>
      <c r="B170" s="41"/>
      <c r="C170" s="206" t="s">
        <v>7</v>
      </c>
      <c r="D170" s="206" t="s">
        <v>149</v>
      </c>
      <c r="E170" s="207" t="s">
        <v>1019</v>
      </c>
      <c r="F170" s="208" t="s">
        <v>1020</v>
      </c>
      <c r="G170" s="209" t="s">
        <v>618</v>
      </c>
      <c r="H170" s="210">
        <v>24</v>
      </c>
      <c r="I170" s="211"/>
      <c r="J170" s="212">
        <f>ROUND(I170*H170,2)</f>
        <v>0</v>
      </c>
      <c r="K170" s="208" t="s">
        <v>153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619</v>
      </c>
      <c r="AT170" s="217" t="s">
        <v>149</v>
      </c>
      <c r="AU170" s="217" t="s">
        <v>77</v>
      </c>
      <c r="AY170" s="19" t="s">
        <v>144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619</v>
      </c>
      <c r="BM170" s="217" t="s">
        <v>1021</v>
      </c>
    </row>
    <row r="171" s="2" customFormat="1">
      <c r="A171" s="40"/>
      <c r="B171" s="41"/>
      <c r="C171" s="42"/>
      <c r="D171" s="219" t="s">
        <v>156</v>
      </c>
      <c r="E171" s="42"/>
      <c r="F171" s="220" t="s">
        <v>1022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156</v>
      </c>
      <c r="AU171" s="19" t="s">
        <v>77</v>
      </c>
    </row>
    <row r="172" s="13" customFormat="1">
      <c r="A172" s="13"/>
      <c r="B172" s="224"/>
      <c r="C172" s="225"/>
      <c r="D172" s="226" t="s">
        <v>158</v>
      </c>
      <c r="E172" s="227" t="s">
        <v>19</v>
      </c>
      <c r="F172" s="228" t="s">
        <v>1023</v>
      </c>
      <c r="G172" s="225"/>
      <c r="H172" s="229">
        <v>24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158</v>
      </c>
      <c r="AU172" s="235" t="s">
        <v>77</v>
      </c>
      <c r="AV172" s="13" t="s">
        <v>79</v>
      </c>
      <c r="AW172" s="13" t="s">
        <v>31</v>
      </c>
      <c r="AX172" s="13" t="s">
        <v>69</v>
      </c>
      <c r="AY172" s="235" t="s">
        <v>144</v>
      </c>
    </row>
    <row r="173" s="14" customFormat="1">
      <c r="A173" s="14"/>
      <c r="B173" s="236"/>
      <c r="C173" s="237"/>
      <c r="D173" s="226" t="s">
        <v>158</v>
      </c>
      <c r="E173" s="238" t="s">
        <v>19</v>
      </c>
      <c r="F173" s="239" t="s">
        <v>160</v>
      </c>
      <c r="G173" s="237"/>
      <c r="H173" s="240">
        <v>24</v>
      </c>
      <c r="I173" s="241"/>
      <c r="J173" s="237"/>
      <c r="K173" s="237"/>
      <c r="L173" s="242"/>
      <c r="M173" s="286"/>
      <c r="N173" s="287"/>
      <c r="O173" s="287"/>
      <c r="P173" s="287"/>
      <c r="Q173" s="287"/>
      <c r="R173" s="287"/>
      <c r="S173" s="287"/>
      <c r="T173" s="28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158</v>
      </c>
      <c r="AU173" s="246" t="s">
        <v>77</v>
      </c>
      <c r="AV173" s="14" t="s">
        <v>145</v>
      </c>
      <c r="AW173" s="14" t="s">
        <v>31</v>
      </c>
      <c r="AX173" s="14" t="s">
        <v>77</v>
      </c>
      <c r="AY173" s="246" t="s">
        <v>144</v>
      </c>
    </row>
    <row r="174" s="2" customFormat="1" ht="6.96" customHeight="1">
      <c r="A174" s="40"/>
      <c r="B174" s="61"/>
      <c r="C174" s="62"/>
      <c r="D174" s="62"/>
      <c r="E174" s="62"/>
      <c r="F174" s="62"/>
      <c r="G174" s="62"/>
      <c r="H174" s="62"/>
      <c r="I174" s="62"/>
      <c r="J174" s="62"/>
      <c r="K174" s="62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dmrAwml3wmVcoVeOpjkPJyulH94TtJo/YEaDFdn5YPULcPfO2r5K4dalLfOzI3KiLnYg7veBn0fxukIO56/ajA==" hashValue="/HU/G2m9l6dcRrhUor9wubNT2B4+YovlQJIDuN4pmUf1GgEZrrzEAMLHxRh7dpbdaQEQeHOQlu1LxyMDqz5eOQ==" algorithmName="SHA-512" password="CC35"/>
  <autoFilter ref="C89:K17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612135101"/>
    <hyperlink ref="F100" r:id="rId2" display="https://podminky.urs.cz/item/CS_URS_2021_02/949101111"/>
    <hyperlink ref="F103" r:id="rId3" display="https://podminky.urs.cz/item/CS_URS_2021_02/974031121"/>
    <hyperlink ref="F108" r:id="rId4" display="https://podminky.urs.cz/item/CS_URS_2021_02/977131110"/>
    <hyperlink ref="F113" r:id="rId5" display="https://podminky.urs.cz/item/CS_URS_2021_02/997013213"/>
    <hyperlink ref="F115" r:id="rId6" display="https://podminky.urs.cz/item/CS_URS_2021_02/997013501"/>
    <hyperlink ref="F117" r:id="rId7" display="https://podminky.urs.cz/item/CS_URS_2021_02/997013511"/>
    <hyperlink ref="F120" r:id="rId8" display="https://podminky.urs.cz/item/CS_URS_2021_02/997013871"/>
    <hyperlink ref="F123" r:id="rId9" display="https://podminky.urs.cz/item/CS_URS_2021_02/998011003"/>
    <hyperlink ref="F127" r:id="rId10" display="https://podminky.urs.cz/item/CS_URS_2021_02/733222302"/>
    <hyperlink ref="F132" r:id="rId11" display="https://podminky.urs.cz/item/CS_URS_2021_02/733811211"/>
    <hyperlink ref="F137" r:id="rId12" display="https://podminky.urs.cz/item/CS_URS_2021_02/998733102"/>
    <hyperlink ref="F140" r:id="rId13" display="https://podminky.urs.cz/item/CS_URS_2021_02/734221682"/>
    <hyperlink ref="F145" r:id="rId14" display="https://podminky.urs.cz/item/CS_URS_2021_02/734261402"/>
    <hyperlink ref="F150" r:id="rId15" display="https://podminky.urs.cz/item/CS_URS_2021_02/998734102"/>
    <hyperlink ref="F153" r:id="rId16" display="https://podminky.urs.cz/item/CS_URS_2021_02/735152573"/>
    <hyperlink ref="F158" r:id="rId17" display="https://podminky.urs.cz/item/CS_URS_2021_02/735511137"/>
    <hyperlink ref="F162" r:id="rId18" display="https://podminky.urs.cz/item/CS_URS_2021_02/998735102"/>
    <hyperlink ref="F165" r:id="rId19" display="https://podminky.urs.cz/item/CS_URS_2021_02/783615553"/>
    <hyperlink ref="F168" r:id="rId20" display="https://podminky.urs.cz/item/CS_URS_2021_02/783617603"/>
    <hyperlink ref="F171" r:id="rId21" display="https://podminky.urs.cz/item/CS_URS_2021_02/HZS2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ROUND((SUM(BE84:BE123)),  2)</f>
        <v>0</v>
      </c>
      <c r="G33" s="40"/>
      <c r="H33" s="40"/>
      <c r="I33" s="150">
        <v>0.20999999999999999</v>
      </c>
      <c r="J33" s="149">
        <f>ROUND(((SUM(BE84:BE123))*I33),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ROUND((SUM(BF84:BF123)),  2)</f>
        <v>0</v>
      </c>
      <c r="G34" s="40"/>
      <c r="H34" s="40"/>
      <c r="I34" s="150">
        <v>0.14999999999999999</v>
      </c>
      <c r="J34" s="149">
        <f>ROUND(((SUM(BF84:BF123))*I34),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ROUND((SUM(BH84:BH123)),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 8 - Vzduchotechnická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119</v>
      </c>
      <c r="E62" s="170"/>
      <c r="F62" s="170"/>
      <c r="G62" s="170"/>
      <c r="H62" s="170"/>
      <c r="I62" s="170"/>
      <c r="J62" s="171">
        <f>J93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1025</v>
      </c>
      <c r="E63" s="176"/>
      <c r="F63" s="176"/>
      <c r="G63" s="176"/>
      <c r="H63" s="176"/>
      <c r="I63" s="176"/>
      <c r="J63" s="177">
        <f>J94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127</v>
      </c>
      <c r="E64" s="170"/>
      <c r="F64" s="170"/>
      <c r="G64" s="170"/>
      <c r="H64" s="170"/>
      <c r="I64" s="170"/>
      <c r="J64" s="171">
        <f>J117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Háj ve Slezsku ON - oprava veřejných WC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E.2. 8 - Vzduchotechnická zařízení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10. 5. 2021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130</v>
      </c>
      <c r="D83" s="182" t="s">
        <v>54</v>
      </c>
      <c r="E83" s="182" t="s">
        <v>50</v>
      </c>
      <c r="F83" s="182" t="s">
        <v>51</v>
      </c>
      <c r="G83" s="182" t="s">
        <v>131</v>
      </c>
      <c r="H83" s="182" t="s">
        <v>132</v>
      </c>
      <c r="I83" s="182" t="s">
        <v>133</v>
      </c>
      <c r="J83" s="182" t="s">
        <v>103</v>
      </c>
      <c r="K83" s="183" t="s">
        <v>134</v>
      </c>
      <c r="L83" s="184"/>
      <c r="M83" s="94" t="s">
        <v>19</v>
      </c>
      <c r="N83" s="95" t="s">
        <v>39</v>
      </c>
      <c r="O83" s="95" t="s">
        <v>135</v>
      </c>
      <c r="P83" s="95" t="s">
        <v>136</v>
      </c>
      <c r="Q83" s="95" t="s">
        <v>137</v>
      </c>
      <c r="R83" s="95" t="s">
        <v>138</v>
      </c>
      <c r="S83" s="95" t="s">
        <v>139</v>
      </c>
      <c r="T83" s="96" t="s">
        <v>140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141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P85+P93+P117</f>
        <v>0</v>
      </c>
      <c r="Q84" s="98"/>
      <c r="R84" s="187">
        <f>R85+R93+R117</f>
        <v>0.0081023799999999993</v>
      </c>
      <c r="S84" s="98"/>
      <c r="T84" s="188">
        <f>T85+T93+T117</f>
        <v>0.0063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104</v>
      </c>
      <c r="BK84" s="189">
        <f>BK85+BK93+BK117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142</v>
      </c>
      <c r="F85" s="193" t="s">
        <v>143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</f>
        <v>0</v>
      </c>
      <c r="Q85" s="198"/>
      <c r="R85" s="199">
        <f>R86</f>
        <v>0.00096749999999999994</v>
      </c>
      <c r="S85" s="198"/>
      <c r="T85" s="200">
        <f>T86</f>
        <v>0.0063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144</v>
      </c>
      <c r="BK85" s="203">
        <f>BK86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209</v>
      </c>
      <c r="F86" s="204" t="s">
        <v>240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0.00096749999999999994</v>
      </c>
      <c r="S86" s="198"/>
      <c r="T86" s="200">
        <f>SUM(T87:T92)</f>
        <v>0.0063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144</v>
      </c>
      <c r="BK86" s="203">
        <f>SUM(BK87:BK92)</f>
        <v>0</v>
      </c>
    </row>
    <row r="87" s="2" customFormat="1" ht="24.15" customHeight="1">
      <c r="A87" s="40"/>
      <c r="B87" s="41"/>
      <c r="C87" s="206" t="s">
        <v>77</v>
      </c>
      <c r="D87" s="206" t="s">
        <v>149</v>
      </c>
      <c r="E87" s="207" t="s">
        <v>650</v>
      </c>
      <c r="F87" s="208" t="s">
        <v>651</v>
      </c>
      <c r="G87" s="209" t="s">
        <v>177</v>
      </c>
      <c r="H87" s="210">
        <v>4.5</v>
      </c>
      <c r="I87" s="211"/>
      <c r="J87" s="212">
        <f>ROUND(I87*H87,2)</f>
        <v>0</v>
      </c>
      <c r="K87" s="208" t="s">
        <v>153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0.00012999999999999999</v>
      </c>
      <c r="R87" s="215">
        <f>Q87*H87</f>
        <v>0.00058499999999999991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154</v>
      </c>
      <c r="AT87" s="217" t="s">
        <v>149</v>
      </c>
      <c r="AU87" s="217" t="s">
        <v>79</v>
      </c>
      <c r="AY87" s="19" t="s">
        <v>144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154</v>
      </c>
      <c r="BM87" s="217" t="s">
        <v>1026</v>
      </c>
    </row>
    <row r="88" s="2" customFormat="1">
      <c r="A88" s="40"/>
      <c r="B88" s="41"/>
      <c r="C88" s="42"/>
      <c r="D88" s="219" t="s">
        <v>156</v>
      </c>
      <c r="E88" s="42"/>
      <c r="F88" s="220" t="s">
        <v>653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156</v>
      </c>
      <c r="AU88" s="19" t="s">
        <v>79</v>
      </c>
    </row>
    <row r="89" s="13" customFormat="1">
      <c r="A89" s="13"/>
      <c r="B89" s="224"/>
      <c r="C89" s="225"/>
      <c r="D89" s="226" t="s">
        <v>158</v>
      </c>
      <c r="E89" s="227" t="s">
        <v>19</v>
      </c>
      <c r="F89" s="228" t="s">
        <v>950</v>
      </c>
      <c r="G89" s="225"/>
      <c r="H89" s="229">
        <v>4.5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158</v>
      </c>
      <c r="AU89" s="235" t="s">
        <v>79</v>
      </c>
      <c r="AV89" s="13" t="s">
        <v>79</v>
      </c>
      <c r="AW89" s="13" t="s">
        <v>31</v>
      </c>
      <c r="AX89" s="13" t="s">
        <v>77</v>
      </c>
      <c r="AY89" s="235" t="s">
        <v>144</v>
      </c>
    </row>
    <row r="90" s="2" customFormat="1" ht="24.15" customHeight="1">
      <c r="A90" s="40"/>
      <c r="B90" s="41"/>
      <c r="C90" s="206" t="s">
        <v>79</v>
      </c>
      <c r="D90" s="206" t="s">
        <v>149</v>
      </c>
      <c r="E90" s="207" t="s">
        <v>1027</v>
      </c>
      <c r="F90" s="208" t="s">
        <v>1028</v>
      </c>
      <c r="G90" s="209" t="s">
        <v>397</v>
      </c>
      <c r="H90" s="210">
        <v>0.29999999999999999</v>
      </c>
      <c r="I90" s="211"/>
      <c r="J90" s="212">
        <f>ROUND(I90*H90,2)</f>
        <v>0</v>
      </c>
      <c r="K90" s="208" t="s">
        <v>153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0.0012750000000000001</v>
      </c>
      <c r="R90" s="215">
        <f>Q90*H90</f>
        <v>0.00038250000000000003</v>
      </c>
      <c r="S90" s="215">
        <v>0.021000000000000001</v>
      </c>
      <c r="T90" s="216">
        <f>S90*H90</f>
        <v>0.0063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154</v>
      </c>
      <c r="AT90" s="217" t="s">
        <v>149</v>
      </c>
      <c r="AU90" s="217" t="s">
        <v>79</v>
      </c>
      <c r="AY90" s="19" t="s">
        <v>144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154</v>
      </c>
      <c r="BM90" s="217" t="s">
        <v>1029</v>
      </c>
    </row>
    <row r="91" s="2" customFormat="1">
      <c r="A91" s="40"/>
      <c r="B91" s="41"/>
      <c r="C91" s="42"/>
      <c r="D91" s="219" t="s">
        <v>156</v>
      </c>
      <c r="E91" s="42"/>
      <c r="F91" s="220" t="s">
        <v>1030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156</v>
      </c>
      <c r="AU91" s="19" t="s">
        <v>79</v>
      </c>
    </row>
    <row r="92" s="13" customFormat="1">
      <c r="A92" s="13"/>
      <c r="B92" s="224"/>
      <c r="C92" s="225"/>
      <c r="D92" s="226" t="s">
        <v>158</v>
      </c>
      <c r="E92" s="227" t="s">
        <v>19</v>
      </c>
      <c r="F92" s="228" t="s">
        <v>1031</v>
      </c>
      <c r="G92" s="225"/>
      <c r="H92" s="229">
        <v>0.29999999999999999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158</v>
      </c>
      <c r="AU92" s="235" t="s">
        <v>79</v>
      </c>
      <c r="AV92" s="13" t="s">
        <v>79</v>
      </c>
      <c r="AW92" s="13" t="s">
        <v>31</v>
      </c>
      <c r="AX92" s="13" t="s">
        <v>77</v>
      </c>
      <c r="AY92" s="235" t="s">
        <v>144</v>
      </c>
    </row>
    <row r="93" s="12" customFormat="1" ht="25.92" customHeight="1">
      <c r="A93" s="12"/>
      <c r="B93" s="190"/>
      <c r="C93" s="191"/>
      <c r="D93" s="192" t="s">
        <v>68</v>
      </c>
      <c r="E93" s="193" t="s">
        <v>361</v>
      </c>
      <c r="F93" s="193" t="s">
        <v>362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</f>
        <v>0</v>
      </c>
      <c r="Q93" s="198"/>
      <c r="R93" s="199">
        <f>R94</f>
        <v>0.0071348799999999997</v>
      </c>
      <c r="S93" s="198"/>
      <c r="T93" s="200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79</v>
      </c>
      <c r="AT93" s="202" t="s">
        <v>68</v>
      </c>
      <c r="AU93" s="202" t="s">
        <v>69</v>
      </c>
      <c r="AY93" s="201" t="s">
        <v>144</v>
      </c>
      <c r="BK93" s="203">
        <f>BK94</f>
        <v>0</v>
      </c>
    </row>
    <row r="94" s="12" customFormat="1" ht="22.8" customHeight="1">
      <c r="A94" s="12"/>
      <c r="B94" s="190"/>
      <c r="C94" s="191"/>
      <c r="D94" s="192" t="s">
        <v>68</v>
      </c>
      <c r="E94" s="204" t="s">
        <v>1032</v>
      </c>
      <c r="F94" s="204" t="s">
        <v>1033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SUM(P95:P116)</f>
        <v>0</v>
      </c>
      <c r="Q94" s="198"/>
      <c r="R94" s="199">
        <f>SUM(R95:R116)</f>
        <v>0.0071348799999999997</v>
      </c>
      <c r="S94" s="198"/>
      <c r="T94" s="200">
        <f>SUM(T95:T116)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79</v>
      </c>
      <c r="AT94" s="202" t="s">
        <v>68</v>
      </c>
      <c r="AU94" s="202" t="s">
        <v>77</v>
      </c>
      <c r="AY94" s="201" t="s">
        <v>144</v>
      </c>
      <c r="BK94" s="203">
        <f>SUM(BK95:BK116)</f>
        <v>0</v>
      </c>
    </row>
    <row r="95" s="2" customFormat="1" ht="16.5" customHeight="1">
      <c r="A95" s="40"/>
      <c r="B95" s="41"/>
      <c r="C95" s="206" t="s">
        <v>145</v>
      </c>
      <c r="D95" s="206" t="s">
        <v>149</v>
      </c>
      <c r="E95" s="207" t="s">
        <v>1034</v>
      </c>
      <c r="F95" s="208" t="s">
        <v>1035</v>
      </c>
      <c r="G95" s="209" t="s">
        <v>221</v>
      </c>
      <c r="H95" s="210">
        <v>1</v>
      </c>
      <c r="I95" s="211"/>
      <c r="J95" s="212">
        <f>ROUND(I95*H95,2)</f>
        <v>0</v>
      </c>
      <c r="K95" s="208" t="s">
        <v>153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289</v>
      </c>
      <c r="AT95" s="217" t="s">
        <v>149</v>
      </c>
      <c r="AU95" s="217" t="s">
        <v>79</v>
      </c>
      <c r="AY95" s="19" t="s">
        <v>144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289</v>
      </c>
      <c r="BM95" s="217" t="s">
        <v>1036</v>
      </c>
    </row>
    <row r="96" s="2" customFormat="1">
      <c r="A96" s="40"/>
      <c r="B96" s="41"/>
      <c r="C96" s="42"/>
      <c r="D96" s="219" t="s">
        <v>156</v>
      </c>
      <c r="E96" s="42"/>
      <c r="F96" s="220" t="s">
        <v>1037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156</v>
      </c>
      <c r="AU96" s="19" t="s">
        <v>79</v>
      </c>
    </row>
    <row r="97" s="16" customFormat="1">
      <c r="A97" s="16"/>
      <c r="B97" s="258"/>
      <c r="C97" s="259"/>
      <c r="D97" s="226" t="s">
        <v>158</v>
      </c>
      <c r="E97" s="260" t="s">
        <v>19</v>
      </c>
      <c r="F97" s="261" t="s">
        <v>947</v>
      </c>
      <c r="G97" s="259"/>
      <c r="H97" s="260" t="s">
        <v>19</v>
      </c>
      <c r="I97" s="262"/>
      <c r="J97" s="259"/>
      <c r="K97" s="259"/>
      <c r="L97" s="263"/>
      <c r="M97" s="264"/>
      <c r="N97" s="265"/>
      <c r="O97" s="265"/>
      <c r="P97" s="265"/>
      <c r="Q97" s="265"/>
      <c r="R97" s="265"/>
      <c r="S97" s="265"/>
      <c r="T97" s="26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7" t="s">
        <v>158</v>
      </c>
      <c r="AU97" s="267" t="s">
        <v>79</v>
      </c>
      <c r="AV97" s="16" t="s">
        <v>77</v>
      </c>
      <c r="AW97" s="16" t="s">
        <v>31</v>
      </c>
      <c r="AX97" s="16" t="s">
        <v>69</v>
      </c>
      <c r="AY97" s="267" t="s">
        <v>144</v>
      </c>
    </row>
    <row r="98" s="13" customFormat="1">
      <c r="A98" s="13"/>
      <c r="B98" s="224"/>
      <c r="C98" s="225"/>
      <c r="D98" s="226" t="s">
        <v>158</v>
      </c>
      <c r="E98" s="227" t="s">
        <v>19</v>
      </c>
      <c r="F98" s="228" t="s">
        <v>77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158</v>
      </c>
      <c r="AU98" s="235" t="s">
        <v>79</v>
      </c>
      <c r="AV98" s="13" t="s">
        <v>79</v>
      </c>
      <c r="AW98" s="13" t="s">
        <v>31</v>
      </c>
      <c r="AX98" s="13" t="s">
        <v>69</v>
      </c>
      <c r="AY98" s="235" t="s">
        <v>144</v>
      </c>
    </row>
    <row r="99" s="15" customFormat="1">
      <c r="A99" s="15"/>
      <c r="B99" s="247"/>
      <c r="C99" s="248"/>
      <c r="D99" s="226" t="s">
        <v>158</v>
      </c>
      <c r="E99" s="249" t="s">
        <v>19</v>
      </c>
      <c r="F99" s="250" t="s">
        <v>166</v>
      </c>
      <c r="G99" s="248"/>
      <c r="H99" s="251">
        <v>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158</v>
      </c>
      <c r="AU99" s="257" t="s">
        <v>79</v>
      </c>
      <c r="AV99" s="15" t="s">
        <v>154</v>
      </c>
      <c r="AW99" s="15" t="s">
        <v>31</v>
      </c>
      <c r="AX99" s="15" t="s">
        <v>77</v>
      </c>
      <c r="AY99" s="257" t="s">
        <v>144</v>
      </c>
    </row>
    <row r="100" s="2" customFormat="1" ht="16.5" customHeight="1">
      <c r="A100" s="40"/>
      <c r="B100" s="41"/>
      <c r="C100" s="268" t="s">
        <v>154</v>
      </c>
      <c r="D100" s="268" t="s">
        <v>228</v>
      </c>
      <c r="E100" s="269" t="s">
        <v>1038</v>
      </c>
      <c r="F100" s="270" t="s">
        <v>1039</v>
      </c>
      <c r="G100" s="271" t="s">
        <v>221</v>
      </c>
      <c r="H100" s="272">
        <v>1</v>
      </c>
      <c r="I100" s="273"/>
      <c r="J100" s="274">
        <f>ROUND(I100*H100,2)</f>
        <v>0</v>
      </c>
      <c r="K100" s="270" t="s">
        <v>153</v>
      </c>
      <c r="L100" s="275"/>
      <c r="M100" s="276" t="s">
        <v>19</v>
      </c>
      <c r="N100" s="277" t="s">
        <v>40</v>
      </c>
      <c r="O100" s="86"/>
      <c r="P100" s="215">
        <f>O100*H100</f>
        <v>0</v>
      </c>
      <c r="Q100" s="215">
        <v>0.00020000000000000001</v>
      </c>
      <c r="R100" s="215">
        <f>Q100*H100</f>
        <v>0.00020000000000000001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388</v>
      </c>
      <c r="AT100" s="217" t="s">
        <v>228</v>
      </c>
      <c r="AU100" s="217" t="s">
        <v>79</v>
      </c>
      <c r="AY100" s="19" t="s">
        <v>144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289</v>
      </c>
      <c r="BM100" s="217" t="s">
        <v>1040</v>
      </c>
    </row>
    <row r="101" s="2" customFormat="1">
      <c r="A101" s="40"/>
      <c r="B101" s="41"/>
      <c r="C101" s="42"/>
      <c r="D101" s="219" t="s">
        <v>156</v>
      </c>
      <c r="E101" s="42"/>
      <c r="F101" s="220" t="s">
        <v>1041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156</v>
      </c>
      <c r="AU101" s="19" t="s">
        <v>79</v>
      </c>
    </row>
    <row r="102" s="2" customFormat="1" ht="16.5" customHeight="1">
      <c r="A102" s="40"/>
      <c r="B102" s="41"/>
      <c r="C102" s="206" t="s">
        <v>181</v>
      </c>
      <c r="D102" s="206" t="s">
        <v>149</v>
      </c>
      <c r="E102" s="207" t="s">
        <v>1042</v>
      </c>
      <c r="F102" s="208" t="s">
        <v>1043</v>
      </c>
      <c r="G102" s="209" t="s">
        <v>221</v>
      </c>
      <c r="H102" s="210">
        <v>1</v>
      </c>
      <c r="I102" s="211"/>
      <c r="J102" s="212">
        <f>ROUND(I102*H102,2)</f>
        <v>0</v>
      </c>
      <c r="K102" s="208" t="s">
        <v>153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289</v>
      </c>
      <c r="AT102" s="217" t="s">
        <v>149</v>
      </c>
      <c r="AU102" s="217" t="s">
        <v>79</v>
      </c>
      <c r="AY102" s="19" t="s">
        <v>144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289</v>
      </c>
      <c r="BM102" s="217" t="s">
        <v>1044</v>
      </c>
    </row>
    <row r="103" s="2" customFormat="1">
      <c r="A103" s="40"/>
      <c r="B103" s="41"/>
      <c r="C103" s="42"/>
      <c r="D103" s="219" t="s">
        <v>156</v>
      </c>
      <c r="E103" s="42"/>
      <c r="F103" s="220" t="s">
        <v>1045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156</v>
      </c>
      <c r="AU103" s="19" t="s">
        <v>79</v>
      </c>
    </row>
    <row r="104" s="16" customFormat="1">
      <c r="A104" s="16"/>
      <c r="B104" s="258"/>
      <c r="C104" s="259"/>
      <c r="D104" s="226" t="s">
        <v>158</v>
      </c>
      <c r="E104" s="260" t="s">
        <v>19</v>
      </c>
      <c r="F104" s="261" t="s">
        <v>947</v>
      </c>
      <c r="G104" s="259"/>
      <c r="H104" s="260" t="s">
        <v>19</v>
      </c>
      <c r="I104" s="262"/>
      <c r="J104" s="259"/>
      <c r="K104" s="259"/>
      <c r="L104" s="263"/>
      <c r="M104" s="264"/>
      <c r="N104" s="265"/>
      <c r="O104" s="265"/>
      <c r="P104" s="265"/>
      <c r="Q104" s="265"/>
      <c r="R104" s="265"/>
      <c r="S104" s="265"/>
      <c r="T104" s="26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67" t="s">
        <v>158</v>
      </c>
      <c r="AU104" s="267" t="s">
        <v>79</v>
      </c>
      <c r="AV104" s="16" t="s">
        <v>77</v>
      </c>
      <c r="AW104" s="16" t="s">
        <v>31</v>
      </c>
      <c r="AX104" s="16" t="s">
        <v>69</v>
      </c>
      <c r="AY104" s="267" t="s">
        <v>144</v>
      </c>
    </row>
    <row r="105" s="13" customFormat="1">
      <c r="A105" s="13"/>
      <c r="B105" s="224"/>
      <c r="C105" s="225"/>
      <c r="D105" s="226" t="s">
        <v>158</v>
      </c>
      <c r="E105" s="227" t="s">
        <v>19</v>
      </c>
      <c r="F105" s="228" t="s">
        <v>77</v>
      </c>
      <c r="G105" s="225"/>
      <c r="H105" s="229">
        <v>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158</v>
      </c>
      <c r="AU105" s="235" t="s">
        <v>79</v>
      </c>
      <c r="AV105" s="13" t="s">
        <v>79</v>
      </c>
      <c r="AW105" s="13" t="s">
        <v>31</v>
      </c>
      <c r="AX105" s="13" t="s">
        <v>69</v>
      </c>
      <c r="AY105" s="235" t="s">
        <v>144</v>
      </c>
    </row>
    <row r="106" s="15" customFormat="1">
      <c r="A106" s="15"/>
      <c r="B106" s="247"/>
      <c r="C106" s="248"/>
      <c r="D106" s="226" t="s">
        <v>158</v>
      </c>
      <c r="E106" s="249" t="s">
        <v>19</v>
      </c>
      <c r="F106" s="250" t="s">
        <v>166</v>
      </c>
      <c r="G106" s="248"/>
      <c r="H106" s="251">
        <v>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158</v>
      </c>
      <c r="AU106" s="257" t="s">
        <v>79</v>
      </c>
      <c r="AV106" s="15" t="s">
        <v>154</v>
      </c>
      <c r="AW106" s="15" t="s">
        <v>31</v>
      </c>
      <c r="AX106" s="15" t="s">
        <v>77</v>
      </c>
      <c r="AY106" s="257" t="s">
        <v>144</v>
      </c>
    </row>
    <row r="107" s="2" customFormat="1" ht="16.5" customHeight="1">
      <c r="A107" s="40"/>
      <c r="B107" s="41"/>
      <c r="C107" s="268" t="s">
        <v>187</v>
      </c>
      <c r="D107" s="268" t="s">
        <v>228</v>
      </c>
      <c r="E107" s="269" t="s">
        <v>1046</v>
      </c>
      <c r="F107" s="270" t="s">
        <v>1047</v>
      </c>
      <c r="G107" s="271" t="s">
        <v>221</v>
      </c>
      <c r="H107" s="272">
        <v>1</v>
      </c>
      <c r="I107" s="273"/>
      <c r="J107" s="274">
        <f>ROUND(I107*H107,2)</f>
        <v>0</v>
      </c>
      <c r="K107" s="270" t="s">
        <v>153</v>
      </c>
      <c r="L107" s="275"/>
      <c r="M107" s="276" t="s">
        <v>19</v>
      </c>
      <c r="N107" s="277" t="s">
        <v>40</v>
      </c>
      <c r="O107" s="86"/>
      <c r="P107" s="215">
        <f>O107*H107</f>
        <v>0</v>
      </c>
      <c r="Q107" s="215">
        <v>0.00020000000000000001</v>
      </c>
      <c r="R107" s="215">
        <f>Q107*H107</f>
        <v>0.00020000000000000001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388</v>
      </c>
      <c r="AT107" s="217" t="s">
        <v>228</v>
      </c>
      <c r="AU107" s="217" t="s">
        <v>79</v>
      </c>
      <c r="AY107" s="19" t="s">
        <v>144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289</v>
      </c>
      <c r="BM107" s="217" t="s">
        <v>1048</v>
      </c>
    </row>
    <row r="108" s="2" customFormat="1">
      <c r="A108" s="40"/>
      <c r="B108" s="41"/>
      <c r="C108" s="42"/>
      <c r="D108" s="219" t="s">
        <v>156</v>
      </c>
      <c r="E108" s="42"/>
      <c r="F108" s="220" t="s">
        <v>1049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156</v>
      </c>
      <c r="AU108" s="19" t="s">
        <v>79</v>
      </c>
    </row>
    <row r="109" s="2" customFormat="1" ht="24.15" customHeight="1">
      <c r="A109" s="40"/>
      <c r="B109" s="41"/>
      <c r="C109" s="206" t="s">
        <v>196</v>
      </c>
      <c r="D109" s="206" t="s">
        <v>149</v>
      </c>
      <c r="E109" s="207" t="s">
        <v>1050</v>
      </c>
      <c r="F109" s="208" t="s">
        <v>1051</v>
      </c>
      <c r="G109" s="209" t="s">
        <v>397</v>
      </c>
      <c r="H109" s="210">
        <v>3</v>
      </c>
      <c r="I109" s="211"/>
      <c r="J109" s="212">
        <f>ROUND(I109*H109,2)</f>
        <v>0</v>
      </c>
      <c r="K109" s="208" t="s">
        <v>153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0.001665</v>
      </c>
      <c r="R109" s="215">
        <f>Q109*H109</f>
        <v>0.0049950000000000003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289</v>
      </c>
      <c r="AT109" s="217" t="s">
        <v>149</v>
      </c>
      <c r="AU109" s="217" t="s">
        <v>79</v>
      </c>
      <c r="AY109" s="19" t="s">
        <v>144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289</v>
      </c>
      <c r="BM109" s="217" t="s">
        <v>1052</v>
      </c>
    </row>
    <row r="110" s="2" customFormat="1">
      <c r="A110" s="40"/>
      <c r="B110" s="41"/>
      <c r="C110" s="42"/>
      <c r="D110" s="219" t="s">
        <v>156</v>
      </c>
      <c r="E110" s="42"/>
      <c r="F110" s="220" t="s">
        <v>1053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156</v>
      </c>
      <c r="AU110" s="19" t="s">
        <v>79</v>
      </c>
    </row>
    <row r="111" s="16" customFormat="1">
      <c r="A111" s="16"/>
      <c r="B111" s="258"/>
      <c r="C111" s="259"/>
      <c r="D111" s="226" t="s">
        <v>158</v>
      </c>
      <c r="E111" s="260" t="s">
        <v>19</v>
      </c>
      <c r="F111" s="261" t="s">
        <v>947</v>
      </c>
      <c r="G111" s="259"/>
      <c r="H111" s="260" t="s">
        <v>19</v>
      </c>
      <c r="I111" s="262"/>
      <c r="J111" s="259"/>
      <c r="K111" s="259"/>
      <c r="L111" s="263"/>
      <c r="M111" s="264"/>
      <c r="N111" s="265"/>
      <c r="O111" s="265"/>
      <c r="P111" s="265"/>
      <c r="Q111" s="265"/>
      <c r="R111" s="265"/>
      <c r="S111" s="265"/>
      <c r="T111" s="26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7" t="s">
        <v>158</v>
      </c>
      <c r="AU111" s="267" t="s">
        <v>79</v>
      </c>
      <c r="AV111" s="16" t="s">
        <v>77</v>
      </c>
      <c r="AW111" s="16" t="s">
        <v>31</v>
      </c>
      <c r="AX111" s="16" t="s">
        <v>69</v>
      </c>
      <c r="AY111" s="267" t="s">
        <v>144</v>
      </c>
    </row>
    <row r="112" s="13" customFormat="1">
      <c r="A112" s="13"/>
      <c r="B112" s="224"/>
      <c r="C112" s="225"/>
      <c r="D112" s="226" t="s">
        <v>158</v>
      </c>
      <c r="E112" s="227" t="s">
        <v>19</v>
      </c>
      <c r="F112" s="228" t="s">
        <v>1054</v>
      </c>
      <c r="G112" s="225"/>
      <c r="H112" s="229">
        <v>3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158</v>
      </c>
      <c r="AU112" s="235" t="s">
        <v>79</v>
      </c>
      <c r="AV112" s="13" t="s">
        <v>79</v>
      </c>
      <c r="AW112" s="13" t="s">
        <v>31</v>
      </c>
      <c r="AX112" s="13" t="s">
        <v>69</v>
      </c>
      <c r="AY112" s="235" t="s">
        <v>144</v>
      </c>
    </row>
    <row r="113" s="15" customFormat="1">
      <c r="A113" s="15"/>
      <c r="B113" s="247"/>
      <c r="C113" s="248"/>
      <c r="D113" s="226" t="s">
        <v>158</v>
      </c>
      <c r="E113" s="249" t="s">
        <v>19</v>
      </c>
      <c r="F113" s="250" t="s">
        <v>166</v>
      </c>
      <c r="G113" s="248"/>
      <c r="H113" s="251">
        <v>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158</v>
      </c>
      <c r="AU113" s="257" t="s">
        <v>79</v>
      </c>
      <c r="AV113" s="15" t="s">
        <v>154</v>
      </c>
      <c r="AW113" s="15" t="s">
        <v>31</v>
      </c>
      <c r="AX113" s="15" t="s">
        <v>77</v>
      </c>
      <c r="AY113" s="257" t="s">
        <v>144</v>
      </c>
    </row>
    <row r="114" s="2" customFormat="1" ht="24.15" customHeight="1">
      <c r="A114" s="40"/>
      <c r="B114" s="41"/>
      <c r="C114" s="206" t="s">
        <v>204</v>
      </c>
      <c r="D114" s="206" t="s">
        <v>149</v>
      </c>
      <c r="E114" s="207" t="s">
        <v>1055</v>
      </c>
      <c r="F114" s="208" t="s">
        <v>1056</v>
      </c>
      <c r="G114" s="209" t="s">
        <v>397</v>
      </c>
      <c r="H114" s="210">
        <v>3</v>
      </c>
      <c r="I114" s="211"/>
      <c r="J114" s="212">
        <f>ROUND(I114*H114,2)</f>
        <v>0</v>
      </c>
      <c r="K114" s="208" t="s">
        <v>153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0.00057996000000000002</v>
      </c>
      <c r="R114" s="215">
        <f>Q114*H114</f>
        <v>0.0017398800000000001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289</v>
      </c>
      <c r="AT114" s="217" t="s">
        <v>149</v>
      </c>
      <c r="AU114" s="217" t="s">
        <v>79</v>
      </c>
      <c r="AY114" s="19" t="s">
        <v>144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289</v>
      </c>
      <c r="BM114" s="217" t="s">
        <v>1057</v>
      </c>
    </row>
    <row r="115" s="2" customFormat="1">
      <c r="A115" s="40"/>
      <c r="B115" s="41"/>
      <c r="C115" s="42"/>
      <c r="D115" s="219" t="s">
        <v>156</v>
      </c>
      <c r="E115" s="42"/>
      <c r="F115" s="220" t="s">
        <v>1058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156</v>
      </c>
      <c r="AU115" s="19" t="s">
        <v>79</v>
      </c>
    </row>
    <row r="116" s="13" customFormat="1">
      <c r="A116" s="13"/>
      <c r="B116" s="224"/>
      <c r="C116" s="225"/>
      <c r="D116" s="226" t="s">
        <v>158</v>
      </c>
      <c r="E116" s="227" t="s">
        <v>19</v>
      </c>
      <c r="F116" s="228" t="s">
        <v>1054</v>
      </c>
      <c r="G116" s="225"/>
      <c r="H116" s="229">
        <v>3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158</v>
      </c>
      <c r="AU116" s="235" t="s">
        <v>79</v>
      </c>
      <c r="AV116" s="13" t="s">
        <v>79</v>
      </c>
      <c r="AW116" s="13" t="s">
        <v>31</v>
      </c>
      <c r="AX116" s="13" t="s">
        <v>77</v>
      </c>
      <c r="AY116" s="235" t="s">
        <v>144</v>
      </c>
    </row>
    <row r="117" s="12" customFormat="1" ht="25.92" customHeight="1">
      <c r="A117" s="12"/>
      <c r="B117" s="190"/>
      <c r="C117" s="191"/>
      <c r="D117" s="192" t="s">
        <v>68</v>
      </c>
      <c r="E117" s="193" t="s">
        <v>614</v>
      </c>
      <c r="F117" s="193" t="s">
        <v>615</v>
      </c>
      <c r="G117" s="191"/>
      <c r="H117" s="191"/>
      <c r="I117" s="194"/>
      <c r="J117" s="195">
        <f>BK117</f>
        <v>0</v>
      </c>
      <c r="K117" s="191"/>
      <c r="L117" s="196"/>
      <c r="M117" s="197"/>
      <c r="N117" s="198"/>
      <c r="O117" s="198"/>
      <c r="P117" s="199">
        <f>SUM(P118:P123)</f>
        <v>0</v>
      </c>
      <c r="Q117" s="198"/>
      <c r="R117" s="199">
        <f>SUM(R118:R123)</f>
        <v>0</v>
      </c>
      <c r="S117" s="198"/>
      <c r="T117" s="200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154</v>
      </c>
      <c r="AT117" s="202" t="s">
        <v>68</v>
      </c>
      <c r="AU117" s="202" t="s">
        <v>69</v>
      </c>
      <c r="AY117" s="201" t="s">
        <v>144</v>
      </c>
      <c r="BK117" s="203">
        <f>SUM(BK118:BK123)</f>
        <v>0</v>
      </c>
    </row>
    <row r="118" s="2" customFormat="1" ht="24.15" customHeight="1">
      <c r="A118" s="40"/>
      <c r="B118" s="41"/>
      <c r="C118" s="206" t="s">
        <v>209</v>
      </c>
      <c r="D118" s="206" t="s">
        <v>149</v>
      </c>
      <c r="E118" s="207" t="s">
        <v>1059</v>
      </c>
      <c r="F118" s="208" t="s">
        <v>1060</v>
      </c>
      <c r="G118" s="209" t="s">
        <v>618</v>
      </c>
      <c r="H118" s="210">
        <v>8</v>
      </c>
      <c r="I118" s="211"/>
      <c r="J118" s="212">
        <f>ROUND(I118*H118,2)</f>
        <v>0</v>
      </c>
      <c r="K118" s="208" t="s">
        <v>153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619</v>
      </c>
      <c r="AT118" s="217" t="s">
        <v>149</v>
      </c>
      <c r="AU118" s="217" t="s">
        <v>77</v>
      </c>
      <c r="AY118" s="19" t="s">
        <v>144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619</v>
      </c>
      <c r="BM118" s="217" t="s">
        <v>1061</v>
      </c>
    </row>
    <row r="119" s="2" customFormat="1">
      <c r="A119" s="40"/>
      <c r="B119" s="41"/>
      <c r="C119" s="42"/>
      <c r="D119" s="219" t="s">
        <v>156</v>
      </c>
      <c r="E119" s="42"/>
      <c r="F119" s="220" t="s">
        <v>1062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156</v>
      </c>
      <c r="AU119" s="19" t="s">
        <v>77</v>
      </c>
    </row>
    <row r="120" s="16" customFormat="1">
      <c r="A120" s="16"/>
      <c r="B120" s="258"/>
      <c r="C120" s="259"/>
      <c r="D120" s="226" t="s">
        <v>158</v>
      </c>
      <c r="E120" s="260" t="s">
        <v>19</v>
      </c>
      <c r="F120" s="261" t="s">
        <v>1063</v>
      </c>
      <c r="G120" s="259"/>
      <c r="H120" s="260" t="s">
        <v>19</v>
      </c>
      <c r="I120" s="262"/>
      <c r="J120" s="259"/>
      <c r="K120" s="259"/>
      <c r="L120" s="263"/>
      <c r="M120" s="264"/>
      <c r="N120" s="265"/>
      <c r="O120" s="265"/>
      <c r="P120" s="265"/>
      <c r="Q120" s="265"/>
      <c r="R120" s="265"/>
      <c r="S120" s="265"/>
      <c r="T120" s="26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7" t="s">
        <v>158</v>
      </c>
      <c r="AU120" s="267" t="s">
        <v>77</v>
      </c>
      <c r="AV120" s="16" t="s">
        <v>77</v>
      </c>
      <c r="AW120" s="16" t="s">
        <v>31</v>
      </c>
      <c r="AX120" s="16" t="s">
        <v>69</v>
      </c>
      <c r="AY120" s="267" t="s">
        <v>144</v>
      </c>
    </row>
    <row r="121" s="13" customFormat="1">
      <c r="A121" s="13"/>
      <c r="B121" s="224"/>
      <c r="C121" s="225"/>
      <c r="D121" s="226" t="s">
        <v>158</v>
      </c>
      <c r="E121" s="227" t="s">
        <v>19</v>
      </c>
      <c r="F121" s="228" t="s">
        <v>204</v>
      </c>
      <c r="G121" s="225"/>
      <c r="H121" s="229">
        <v>8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158</v>
      </c>
      <c r="AU121" s="235" t="s">
        <v>77</v>
      </c>
      <c r="AV121" s="13" t="s">
        <v>79</v>
      </c>
      <c r="AW121" s="13" t="s">
        <v>31</v>
      </c>
      <c r="AX121" s="13" t="s">
        <v>69</v>
      </c>
      <c r="AY121" s="235" t="s">
        <v>144</v>
      </c>
    </row>
    <row r="122" s="15" customFormat="1">
      <c r="A122" s="15"/>
      <c r="B122" s="247"/>
      <c r="C122" s="248"/>
      <c r="D122" s="226" t="s">
        <v>158</v>
      </c>
      <c r="E122" s="249" t="s">
        <v>19</v>
      </c>
      <c r="F122" s="250" t="s">
        <v>166</v>
      </c>
      <c r="G122" s="248"/>
      <c r="H122" s="251">
        <v>8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158</v>
      </c>
      <c r="AU122" s="257" t="s">
        <v>77</v>
      </c>
      <c r="AV122" s="15" t="s">
        <v>154</v>
      </c>
      <c r="AW122" s="15" t="s">
        <v>31</v>
      </c>
      <c r="AX122" s="15" t="s">
        <v>77</v>
      </c>
      <c r="AY122" s="257" t="s">
        <v>144</v>
      </c>
    </row>
    <row r="123" s="2" customFormat="1" ht="16.5" customHeight="1">
      <c r="A123" s="40"/>
      <c r="B123" s="41"/>
      <c r="C123" s="268" t="s">
        <v>243</v>
      </c>
      <c r="D123" s="268" t="s">
        <v>228</v>
      </c>
      <c r="E123" s="269" t="s">
        <v>1064</v>
      </c>
      <c r="F123" s="270" t="s">
        <v>1065</v>
      </c>
      <c r="G123" s="271" t="s">
        <v>221</v>
      </c>
      <c r="H123" s="272">
        <v>1</v>
      </c>
      <c r="I123" s="273"/>
      <c r="J123" s="274">
        <f>ROUND(I123*H123,2)</f>
        <v>0</v>
      </c>
      <c r="K123" s="270" t="s">
        <v>19</v>
      </c>
      <c r="L123" s="275"/>
      <c r="M123" s="289" t="s">
        <v>19</v>
      </c>
      <c r="N123" s="290" t="s">
        <v>40</v>
      </c>
      <c r="O123" s="284"/>
      <c r="P123" s="291">
        <f>O123*H123</f>
        <v>0</v>
      </c>
      <c r="Q123" s="291">
        <v>0</v>
      </c>
      <c r="R123" s="291">
        <f>Q123*H123</f>
        <v>0</v>
      </c>
      <c r="S123" s="291">
        <v>0</v>
      </c>
      <c r="T123" s="29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619</v>
      </c>
      <c r="AT123" s="217" t="s">
        <v>228</v>
      </c>
      <c r="AU123" s="217" t="s">
        <v>77</v>
      </c>
      <c r="AY123" s="19" t="s">
        <v>144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619</v>
      </c>
      <c r="BM123" s="217" t="s">
        <v>1066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rQXYO3k7+ehAAdPyHPsRvVAJmB7Ua88co9pzWW+vUgn9se2osWcMialOUbZsCjfJDFsB/V7XeubpIEmOBG/kxQ==" hashValue="hkmEKsFXJM91NSOt5S6XJC+sR7aarcjgD+dHGx19ErTkLW3D5Jp+9vEcUogbAPMawzi8kTv9Ni6IsiY38sALYg==" algorithmName="SHA-512" password="CC35"/>
  <autoFilter ref="C83:K12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1_02/949101111"/>
    <hyperlink ref="F91" r:id="rId2" display="https://podminky.urs.cz/item/CS_URS_2021_02/977151119"/>
    <hyperlink ref="F96" r:id="rId3" display="https://podminky.urs.cz/item/CS_URS_2021_02/751322012"/>
    <hyperlink ref="F101" r:id="rId4" display="https://podminky.urs.cz/item/CS_URS_2021_02/42972202"/>
    <hyperlink ref="F103" r:id="rId5" display="https://podminky.urs.cz/item/CS_URS_2021_02/751398031"/>
    <hyperlink ref="F108" r:id="rId6" display="https://podminky.urs.cz/item/CS_URS_2021_02/42972190"/>
    <hyperlink ref="F110" r:id="rId7" display="https://podminky.urs.cz/item/CS_URS_2021_02/751510041"/>
    <hyperlink ref="F115" r:id="rId8" display="https://podminky.urs.cz/item/CS_URS_2021_02/751572031"/>
    <hyperlink ref="F119" r:id="rId9" display="https://podminky.urs.cz/item/CS_URS_2021_02/HZS3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1067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ROUND((SUM(BE85:BE160)),  2)</f>
        <v>0</v>
      </c>
      <c r="G33" s="40"/>
      <c r="H33" s="40"/>
      <c r="I33" s="150">
        <v>0.20999999999999999</v>
      </c>
      <c r="J33" s="149">
        <f>ROUND(((SUM(BE85:BE160))*I33),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ROUND((SUM(BF85:BF160)),  2)</f>
        <v>0</v>
      </c>
      <c r="G34" s="40"/>
      <c r="H34" s="40"/>
      <c r="I34" s="150">
        <v>0.14999999999999999</v>
      </c>
      <c r="J34" s="149">
        <f>ROUND(((SUM(BF85:BF160))*I34),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ROUND((SUM(BG85:BG160)),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ROUND((SUM(BH85:BH160)),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ROUND((SUM(BI85:BI160)),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E.2.10 - Umělé osvětlení a vnitřní slaboproudé rozvody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1068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1069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1070</v>
      </c>
      <c r="E62" s="176"/>
      <c r="F62" s="176"/>
      <c r="G62" s="176"/>
      <c r="H62" s="176"/>
      <c r="I62" s="176"/>
      <c r="J62" s="177">
        <f>J114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1071</v>
      </c>
      <c r="E63" s="176"/>
      <c r="F63" s="176"/>
      <c r="G63" s="176"/>
      <c r="H63" s="176"/>
      <c r="I63" s="176"/>
      <c r="J63" s="177">
        <f>J139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1072</v>
      </c>
      <c r="E64" s="176"/>
      <c r="F64" s="176"/>
      <c r="G64" s="176"/>
      <c r="H64" s="176"/>
      <c r="I64" s="176"/>
      <c r="J64" s="177">
        <f>J146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1073</v>
      </c>
      <c r="E65" s="176"/>
      <c r="F65" s="176"/>
      <c r="G65" s="176"/>
      <c r="H65" s="176"/>
      <c r="I65" s="176"/>
      <c r="J65" s="177">
        <f>J158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Háj ve Slezsku ON - oprava veřejných WC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E.2.10 - Umělé osvětlení a vnitřní slaboproudé rozvody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10. 5. 2021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130</v>
      </c>
      <c r="D84" s="182" t="s">
        <v>54</v>
      </c>
      <c r="E84" s="182" t="s">
        <v>50</v>
      </c>
      <c r="F84" s="182" t="s">
        <v>51</v>
      </c>
      <c r="G84" s="182" t="s">
        <v>131</v>
      </c>
      <c r="H84" s="182" t="s">
        <v>132</v>
      </c>
      <c r="I84" s="182" t="s">
        <v>133</v>
      </c>
      <c r="J84" s="182" t="s">
        <v>103</v>
      </c>
      <c r="K84" s="183" t="s">
        <v>134</v>
      </c>
      <c r="L84" s="184"/>
      <c r="M84" s="94" t="s">
        <v>19</v>
      </c>
      <c r="N84" s="95" t="s">
        <v>39</v>
      </c>
      <c r="O84" s="95" t="s">
        <v>135</v>
      </c>
      <c r="P84" s="95" t="s">
        <v>136</v>
      </c>
      <c r="Q84" s="95" t="s">
        <v>137</v>
      </c>
      <c r="R84" s="95" t="s">
        <v>138</v>
      </c>
      <c r="S84" s="95" t="s">
        <v>139</v>
      </c>
      <c r="T84" s="96" t="s">
        <v>140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0.0022485999999999999</v>
      </c>
      <c r="S85" s="98"/>
      <c r="T85" s="188">
        <f>T86</f>
        <v>0.091999999999999998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104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1074</v>
      </c>
      <c r="F86" s="193" t="s">
        <v>1075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P87+P114+P139+P146+P158</f>
        <v>0</v>
      </c>
      <c r="Q86" s="198"/>
      <c r="R86" s="199">
        <f>R87+R114+R139+R146+R158</f>
        <v>0.0022485999999999999</v>
      </c>
      <c r="S86" s="198"/>
      <c r="T86" s="200">
        <f>T87+T114+T139+T146+T158</f>
        <v>0.091999999999999998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69</v>
      </c>
      <c r="AY86" s="201" t="s">
        <v>144</v>
      </c>
      <c r="BK86" s="203">
        <f>BK87+BK114+BK139+BK146+BK158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1076</v>
      </c>
      <c r="F87" s="204" t="s">
        <v>1077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SUM(P88:P113)</f>
        <v>0</v>
      </c>
      <c r="Q87" s="198"/>
      <c r="R87" s="199">
        <f>SUM(R88:R113)</f>
        <v>0.0022485999999999999</v>
      </c>
      <c r="S87" s="198"/>
      <c r="T87" s="200">
        <f>SUM(T88:T113)</f>
        <v>0.091999999999999998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77</v>
      </c>
      <c r="AY87" s="201" t="s">
        <v>144</v>
      </c>
      <c r="BK87" s="203">
        <f>SUM(BK88:BK113)</f>
        <v>0</v>
      </c>
    </row>
    <row r="88" s="2" customFormat="1" ht="16.5" customHeight="1">
      <c r="A88" s="40"/>
      <c r="B88" s="41"/>
      <c r="C88" s="206" t="s">
        <v>301</v>
      </c>
      <c r="D88" s="206" t="s">
        <v>149</v>
      </c>
      <c r="E88" s="207" t="s">
        <v>1078</v>
      </c>
      <c r="F88" s="208" t="s">
        <v>1079</v>
      </c>
      <c r="G88" s="209" t="s">
        <v>836</v>
      </c>
      <c r="H88" s="210">
        <v>2</v>
      </c>
      <c r="I88" s="211"/>
      <c r="J88" s="212">
        <f>ROUND(I88*H88,2)</f>
        <v>0</v>
      </c>
      <c r="K88" s="208" t="s">
        <v>153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0.0011243</v>
      </c>
      <c r="R88" s="215">
        <f>Q88*H88</f>
        <v>0.0022485999999999999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154</v>
      </c>
      <c r="AT88" s="217" t="s">
        <v>149</v>
      </c>
      <c r="AU88" s="217" t="s">
        <v>79</v>
      </c>
      <c r="AY88" s="19" t="s">
        <v>144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154</v>
      </c>
      <c r="BM88" s="217" t="s">
        <v>1080</v>
      </c>
    </row>
    <row r="89" s="2" customFormat="1">
      <c r="A89" s="40"/>
      <c r="B89" s="41"/>
      <c r="C89" s="42"/>
      <c r="D89" s="219" t="s">
        <v>156</v>
      </c>
      <c r="E89" s="42"/>
      <c r="F89" s="220" t="s">
        <v>1081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156</v>
      </c>
      <c r="AU89" s="19" t="s">
        <v>79</v>
      </c>
    </row>
    <row r="90" s="2" customFormat="1" ht="16.5" customHeight="1">
      <c r="A90" s="40"/>
      <c r="B90" s="41"/>
      <c r="C90" s="206" t="s">
        <v>154</v>
      </c>
      <c r="D90" s="206" t="s">
        <v>149</v>
      </c>
      <c r="E90" s="207" t="s">
        <v>1082</v>
      </c>
      <c r="F90" s="208" t="s">
        <v>1083</v>
      </c>
      <c r="G90" s="209" t="s">
        <v>1084</v>
      </c>
      <c r="H90" s="210">
        <v>3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154</v>
      </c>
      <c r="AT90" s="217" t="s">
        <v>149</v>
      </c>
      <c r="AU90" s="217" t="s">
        <v>79</v>
      </c>
      <c r="AY90" s="19" t="s">
        <v>144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154</v>
      </c>
      <c r="BM90" s="217" t="s">
        <v>1085</v>
      </c>
    </row>
    <row r="91" s="2" customFormat="1" ht="16.5" customHeight="1">
      <c r="A91" s="40"/>
      <c r="B91" s="41"/>
      <c r="C91" s="206" t="s">
        <v>145</v>
      </c>
      <c r="D91" s="206" t="s">
        <v>149</v>
      </c>
      <c r="E91" s="207" t="s">
        <v>1086</v>
      </c>
      <c r="F91" s="208" t="s">
        <v>1087</v>
      </c>
      <c r="G91" s="209" t="s">
        <v>1084</v>
      </c>
      <c r="H91" s="210">
        <v>3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154</v>
      </c>
      <c r="AT91" s="217" t="s">
        <v>149</v>
      </c>
      <c r="AU91" s="217" t="s">
        <v>79</v>
      </c>
      <c r="AY91" s="19" t="s">
        <v>144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154</v>
      </c>
      <c r="BM91" s="217" t="s">
        <v>1088</v>
      </c>
    </row>
    <row r="92" s="2" customFormat="1" ht="16.5" customHeight="1">
      <c r="A92" s="40"/>
      <c r="B92" s="41"/>
      <c r="C92" s="206" t="s">
        <v>181</v>
      </c>
      <c r="D92" s="206" t="s">
        <v>149</v>
      </c>
      <c r="E92" s="207" t="s">
        <v>1089</v>
      </c>
      <c r="F92" s="208" t="s">
        <v>1090</v>
      </c>
      <c r="G92" s="209" t="s">
        <v>1084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154</v>
      </c>
      <c r="AT92" s="217" t="s">
        <v>149</v>
      </c>
      <c r="AU92" s="217" t="s">
        <v>79</v>
      </c>
      <c r="AY92" s="19" t="s">
        <v>144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154</v>
      </c>
      <c r="BM92" s="217" t="s">
        <v>1091</v>
      </c>
    </row>
    <row r="93" s="2" customFormat="1" ht="16.5" customHeight="1">
      <c r="A93" s="40"/>
      <c r="B93" s="41"/>
      <c r="C93" s="206" t="s">
        <v>196</v>
      </c>
      <c r="D93" s="206" t="s">
        <v>149</v>
      </c>
      <c r="E93" s="207" t="s">
        <v>1092</v>
      </c>
      <c r="F93" s="208" t="s">
        <v>1093</v>
      </c>
      <c r="G93" s="209" t="s">
        <v>397</v>
      </c>
      <c r="H93" s="210">
        <v>80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154</v>
      </c>
      <c r="AT93" s="217" t="s">
        <v>149</v>
      </c>
      <c r="AU93" s="217" t="s">
        <v>79</v>
      </c>
      <c r="AY93" s="19" t="s">
        <v>144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154</v>
      </c>
      <c r="BM93" s="217" t="s">
        <v>1094</v>
      </c>
    </row>
    <row r="94" s="2" customFormat="1" ht="24.15" customHeight="1">
      <c r="A94" s="40"/>
      <c r="B94" s="41"/>
      <c r="C94" s="206" t="s">
        <v>204</v>
      </c>
      <c r="D94" s="206" t="s">
        <v>149</v>
      </c>
      <c r="E94" s="207" t="s">
        <v>1095</v>
      </c>
      <c r="F94" s="208" t="s">
        <v>1096</v>
      </c>
      <c r="G94" s="209" t="s">
        <v>397</v>
      </c>
      <c r="H94" s="210">
        <v>30</v>
      </c>
      <c r="I94" s="211"/>
      <c r="J94" s="212">
        <f>ROUND(I94*H94,2)</f>
        <v>0</v>
      </c>
      <c r="K94" s="208" t="s">
        <v>153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154</v>
      </c>
      <c r="AT94" s="217" t="s">
        <v>149</v>
      </c>
      <c r="AU94" s="217" t="s">
        <v>79</v>
      </c>
      <c r="AY94" s="19" t="s">
        <v>144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154</v>
      </c>
      <c r="BM94" s="217" t="s">
        <v>1097</v>
      </c>
    </row>
    <row r="95" s="2" customFormat="1">
      <c r="A95" s="40"/>
      <c r="B95" s="41"/>
      <c r="C95" s="42"/>
      <c r="D95" s="219" t="s">
        <v>156</v>
      </c>
      <c r="E95" s="42"/>
      <c r="F95" s="220" t="s">
        <v>1098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156</v>
      </c>
      <c r="AU95" s="19" t="s">
        <v>79</v>
      </c>
    </row>
    <row r="96" s="2" customFormat="1" ht="24.15" customHeight="1">
      <c r="A96" s="40"/>
      <c r="B96" s="41"/>
      <c r="C96" s="206" t="s">
        <v>209</v>
      </c>
      <c r="D96" s="206" t="s">
        <v>149</v>
      </c>
      <c r="E96" s="207" t="s">
        <v>1099</v>
      </c>
      <c r="F96" s="208" t="s">
        <v>1100</v>
      </c>
      <c r="G96" s="209" t="s">
        <v>397</v>
      </c>
      <c r="H96" s="210">
        <v>30</v>
      </c>
      <c r="I96" s="211"/>
      <c r="J96" s="212">
        <f>ROUND(I96*H96,2)</f>
        <v>0</v>
      </c>
      <c r="K96" s="208" t="s">
        <v>153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154</v>
      </c>
      <c r="AT96" s="217" t="s">
        <v>149</v>
      </c>
      <c r="AU96" s="217" t="s">
        <v>79</v>
      </c>
      <c r="AY96" s="19" t="s">
        <v>144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154</v>
      </c>
      <c r="BM96" s="217" t="s">
        <v>1101</v>
      </c>
    </row>
    <row r="97" s="2" customFormat="1">
      <c r="A97" s="40"/>
      <c r="B97" s="41"/>
      <c r="C97" s="42"/>
      <c r="D97" s="219" t="s">
        <v>156</v>
      </c>
      <c r="E97" s="42"/>
      <c r="F97" s="220" t="s">
        <v>1102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156</v>
      </c>
      <c r="AU97" s="19" t="s">
        <v>79</v>
      </c>
    </row>
    <row r="98" s="2" customFormat="1" ht="24.15" customHeight="1">
      <c r="A98" s="40"/>
      <c r="B98" s="41"/>
      <c r="C98" s="206" t="s">
        <v>187</v>
      </c>
      <c r="D98" s="206" t="s">
        <v>149</v>
      </c>
      <c r="E98" s="207" t="s">
        <v>1103</v>
      </c>
      <c r="F98" s="208" t="s">
        <v>1104</v>
      </c>
      <c r="G98" s="209" t="s">
        <v>397</v>
      </c>
      <c r="H98" s="210">
        <v>100</v>
      </c>
      <c r="I98" s="211"/>
      <c r="J98" s="212">
        <f>ROUND(I98*H98,2)</f>
        <v>0</v>
      </c>
      <c r="K98" s="208" t="s">
        <v>153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154</v>
      </c>
      <c r="AT98" s="217" t="s">
        <v>149</v>
      </c>
      <c r="AU98" s="217" t="s">
        <v>79</v>
      </c>
      <c r="AY98" s="19" t="s">
        <v>144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154</v>
      </c>
      <c r="BM98" s="217" t="s">
        <v>1105</v>
      </c>
    </row>
    <row r="99" s="2" customFormat="1">
      <c r="A99" s="40"/>
      <c r="B99" s="41"/>
      <c r="C99" s="42"/>
      <c r="D99" s="219" t="s">
        <v>156</v>
      </c>
      <c r="E99" s="42"/>
      <c r="F99" s="220" t="s">
        <v>1106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156</v>
      </c>
      <c r="AU99" s="19" t="s">
        <v>79</v>
      </c>
    </row>
    <row r="100" s="2" customFormat="1" ht="16.5" customHeight="1">
      <c r="A100" s="40"/>
      <c r="B100" s="41"/>
      <c r="C100" s="206" t="s">
        <v>79</v>
      </c>
      <c r="D100" s="206" t="s">
        <v>149</v>
      </c>
      <c r="E100" s="207" t="s">
        <v>1107</v>
      </c>
      <c r="F100" s="208" t="s">
        <v>1108</v>
      </c>
      <c r="G100" s="209" t="s">
        <v>1084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154</v>
      </c>
      <c r="AT100" s="217" t="s">
        <v>149</v>
      </c>
      <c r="AU100" s="217" t="s">
        <v>79</v>
      </c>
      <c r="AY100" s="19" t="s">
        <v>144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154</v>
      </c>
      <c r="BM100" s="217" t="s">
        <v>1109</v>
      </c>
    </row>
    <row r="101" s="2" customFormat="1" ht="16.5" customHeight="1">
      <c r="A101" s="40"/>
      <c r="B101" s="41"/>
      <c r="C101" s="206" t="s">
        <v>77</v>
      </c>
      <c r="D101" s="206" t="s">
        <v>149</v>
      </c>
      <c r="E101" s="207" t="s">
        <v>1110</v>
      </c>
      <c r="F101" s="208" t="s">
        <v>1111</v>
      </c>
      <c r="G101" s="209" t="s">
        <v>1084</v>
      </c>
      <c r="H101" s="210">
        <v>2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154</v>
      </c>
      <c r="AT101" s="217" t="s">
        <v>149</v>
      </c>
      <c r="AU101" s="217" t="s">
        <v>79</v>
      </c>
      <c r="AY101" s="19" t="s">
        <v>144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154</v>
      </c>
      <c r="BM101" s="217" t="s">
        <v>1112</v>
      </c>
    </row>
    <row r="102" s="2" customFormat="1" ht="16.5" customHeight="1">
      <c r="A102" s="40"/>
      <c r="B102" s="41"/>
      <c r="C102" s="206" t="s">
        <v>243</v>
      </c>
      <c r="D102" s="206" t="s">
        <v>149</v>
      </c>
      <c r="E102" s="207" t="s">
        <v>1113</v>
      </c>
      <c r="F102" s="208" t="s">
        <v>1114</v>
      </c>
      <c r="G102" s="209" t="s">
        <v>1084</v>
      </c>
      <c r="H102" s="210">
        <v>6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154</v>
      </c>
      <c r="AT102" s="217" t="s">
        <v>149</v>
      </c>
      <c r="AU102" s="217" t="s">
        <v>79</v>
      </c>
      <c r="AY102" s="19" t="s">
        <v>144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154</v>
      </c>
      <c r="BM102" s="217" t="s">
        <v>1115</v>
      </c>
    </row>
    <row r="103" s="2" customFormat="1" ht="16.5" customHeight="1">
      <c r="A103" s="40"/>
      <c r="B103" s="41"/>
      <c r="C103" s="206" t="s">
        <v>248</v>
      </c>
      <c r="D103" s="206" t="s">
        <v>149</v>
      </c>
      <c r="E103" s="207" t="s">
        <v>1116</v>
      </c>
      <c r="F103" s="208" t="s">
        <v>1117</v>
      </c>
      <c r="G103" s="209" t="s">
        <v>1084</v>
      </c>
      <c r="H103" s="210">
        <v>10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154</v>
      </c>
      <c r="AT103" s="217" t="s">
        <v>149</v>
      </c>
      <c r="AU103" s="217" t="s">
        <v>79</v>
      </c>
      <c r="AY103" s="19" t="s">
        <v>144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154</v>
      </c>
      <c r="BM103" s="217" t="s">
        <v>1118</v>
      </c>
    </row>
    <row r="104" s="2" customFormat="1" ht="16.5" customHeight="1">
      <c r="A104" s="40"/>
      <c r="B104" s="41"/>
      <c r="C104" s="206" t="s">
        <v>254</v>
      </c>
      <c r="D104" s="206" t="s">
        <v>149</v>
      </c>
      <c r="E104" s="207" t="s">
        <v>1119</v>
      </c>
      <c r="F104" s="208" t="s">
        <v>1120</v>
      </c>
      <c r="G104" s="209" t="s">
        <v>1084</v>
      </c>
      <c r="H104" s="210">
        <v>2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154</v>
      </c>
      <c r="AT104" s="217" t="s">
        <v>149</v>
      </c>
      <c r="AU104" s="217" t="s">
        <v>79</v>
      </c>
      <c r="AY104" s="19" t="s">
        <v>144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154</v>
      </c>
      <c r="BM104" s="217" t="s">
        <v>1121</v>
      </c>
    </row>
    <row r="105" s="2" customFormat="1" ht="24.15" customHeight="1">
      <c r="A105" s="40"/>
      <c r="B105" s="41"/>
      <c r="C105" s="206" t="s">
        <v>261</v>
      </c>
      <c r="D105" s="206" t="s">
        <v>149</v>
      </c>
      <c r="E105" s="207" t="s">
        <v>1122</v>
      </c>
      <c r="F105" s="208" t="s">
        <v>1123</v>
      </c>
      <c r="G105" s="209" t="s">
        <v>1084</v>
      </c>
      <c r="H105" s="210">
        <v>6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154</v>
      </c>
      <c r="AT105" s="217" t="s">
        <v>149</v>
      </c>
      <c r="AU105" s="217" t="s">
        <v>79</v>
      </c>
      <c r="AY105" s="19" t="s">
        <v>144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154</v>
      </c>
      <c r="BM105" s="217" t="s">
        <v>1124</v>
      </c>
    </row>
    <row r="106" s="2" customFormat="1" ht="21.75" customHeight="1">
      <c r="A106" s="40"/>
      <c r="B106" s="41"/>
      <c r="C106" s="206" t="s">
        <v>275</v>
      </c>
      <c r="D106" s="206" t="s">
        <v>149</v>
      </c>
      <c r="E106" s="207" t="s">
        <v>951</v>
      </c>
      <c r="F106" s="208" t="s">
        <v>952</v>
      </c>
      <c r="G106" s="209" t="s">
        <v>397</v>
      </c>
      <c r="H106" s="210">
        <v>46</v>
      </c>
      <c r="I106" s="211"/>
      <c r="J106" s="212">
        <f>ROUND(I106*H106,2)</f>
        <v>0</v>
      </c>
      <c r="K106" s="208" t="s">
        <v>153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0.002</v>
      </c>
      <c r="T106" s="216">
        <f>S106*H106</f>
        <v>0.091999999999999998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154</v>
      </c>
      <c r="AT106" s="217" t="s">
        <v>149</v>
      </c>
      <c r="AU106" s="217" t="s">
        <v>79</v>
      </c>
      <c r="AY106" s="19" t="s">
        <v>144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154</v>
      </c>
      <c r="BM106" s="217" t="s">
        <v>1125</v>
      </c>
    </row>
    <row r="107" s="2" customFormat="1">
      <c r="A107" s="40"/>
      <c r="B107" s="41"/>
      <c r="C107" s="42"/>
      <c r="D107" s="219" t="s">
        <v>156</v>
      </c>
      <c r="E107" s="42"/>
      <c r="F107" s="220" t="s">
        <v>954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156</v>
      </c>
      <c r="AU107" s="19" t="s">
        <v>79</v>
      </c>
    </row>
    <row r="108" s="2" customFormat="1" ht="16.5" customHeight="1">
      <c r="A108" s="40"/>
      <c r="B108" s="41"/>
      <c r="C108" s="206" t="s">
        <v>307</v>
      </c>
      <c r="D108" s="206" t="s">
        <v>149</v>
      </c>
      <c r="E108" s="207" t="s">
        <v>1126</v>
      </c>
      <c r="F108" s="208" t="s">
        <v>1127</v>
      </c>
      <c r="G108" s="209" t="s">
        <v>1128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154</v>
      </c>
      <c r="AT108" s="217" t="s">
        <v>149</v>
      </c>
      <c r="AU108" s="217" t="s">
        <v>79</v>
      </c>
      <c r="AY108" s="19" t="s">
        <v>144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154</v>
      </c>
      <c r="BM108" s="217" t="s">
        <v>1129</v>
      </c>
    </row>
    <row r="109" s="2" customFormat="1" ht="16.5" customHeight="1">
      <c r="A109" s="40"/>
      <c r="B109" s="41"/>
      <c r="C109" s="206" t="s">
        <v>313</v>
      </c>
      <c r="D109" s="206" t="s">
        <v>149</v>
      </c>
      <c r="E109" s="207" t="s">
        <v>1130</v>
      </c>
      <c r="F109" s="208" t="s">
        <v>1131</v>
      </c>
      <c r="G109" s="209" t="s">
        <v>635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154</v>
      </c>
      <c r="AT109" s="217" t="s">
        <v>149</v>
      </c>
      <c r="AU109" s="217" t="s">
        <v>79</v>
      </c>
      <c r="AY109" s="19" t="s">
        <v>144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154</v>
      </c>
      <c r="BM109" s="217" t="s">
        <v>1132</v>
      </c>
    </row>
    <row r="110" s="13" customFormat="1">
      <c r="A110" s="13"/>
      <c r="B110" s="224"/>
      <c r="C110" s="225"/>
      <c r="D110" s="226" t="s">
        <v>158</v>
      </c>
      <c r="E110" s="227" t="s">
        <v>19</v>
      </c>
      <c r="F110" s="228" t="s">
        <v>77</v>
      </c>
      <c r="G110" s="225"/>
      <c r="H110" s="229">
        <v>1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158</v>
      </c>
      <c r="AU110" s="235" t="s">
        <v>79</v>
      </c>
      <c r="AV110" s="13" t="s">
        <v>79</v>
      </c>
      <c r="AW110" s="13" t="s">
        <v>31</v>
      </c>
      <c r="AX110" s="13" t="s">
        <v>77</v>
      </c>
      <c r="AY110" s="235" t="s">
        <v>144</v>
      </c>
    </row>
    <row r="111" s="2" customFormat="1" ht="16.5" customHeight="1">
      <c r="A111" s="40"/>
      <c r="B111" s="41"/>
      <c r="C111" s="206" t="s">
        <v>8</v>
      </c>
      <c r="D111" s="206" t="s">
        <v>149</v>
      </c>
      <c r="E111" s="207" t="s">
        <v>1133</v>
      </c>
      <c r="F111" s="208" t="s">
        <v>1134</v>
      </c>
      <c r="G111" s="209" t="s">
        <v>1084</v>
      </c>
      <c r="H111" s="210">
        <v>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154</v>
      </c>
      <c r="AT111" s="217" t="s">
        <v>149</v>
      </c>
      <c r="AU111" s="217" t="s">
        <v>79</v>
      </c>
      <c r="AY111" s="19" t="s">
        <v>144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154</v>
      </c>
      <c r="BM111" s="217" t="s">
        <v>1135</v>
      </c>
    </row>
    <row r="112" s="2" customFormat="1" ht="16.5" customHeight="1">
      <c r="A112" s="40"/>
      <c r="B112" s="41"/>
      <c r="C112" s="206" t="s">
        <v>289</v>
      </c>
      <c r="D112" s="206" t="s">
        <v>149</v>
      </c>
      <c r="E112" s="207" t="s">
        <v>1136</v>
      </c>
      <c r="F112" s="208" t="s">
        <v>1137</v>
      </c>
      <c r="G112" s="209" t="s">
        <v>1084</v>
      </c>
      <c r="H112" s="210">
        <v>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154</v>
      </c>
      <c r="AT112" s="217" t="s">
        <v>149</v>
      </c>
      <c r="AU112" s="217" t="s">
        <v>79</v>
      </c>
      <c r="AY112" s="19" t="s">
        <v>144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154</v>
      </c>
      <c r="BM112" s="217" t="s">
        <v>1138</v>
      </c>
    </row>
    <row r="113" s="2" customFormat="1" ht="16.5" customHeight="1">
      <c r="A113" s="40"/>
      <c r="B113" s="41"/>
      <c r="C113" s="206" t="s">
        <v>295</v>
      </c>
      <c r="D113" s="206" t="s">
        <v>149</v>
      </c>
      <c r="E113" s="207" t="s">
        <v>1139</v>
      </c>
      <c r="F113" s="208" t="s">
        <v>1140</v>
      </c>
      <c r="G113" s="209" t="s">
        <v>635</v>
      </c>
      <c r="H113" s="210">
        <v>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154</v>
      </c>
      <c r="AT113" s="217" t="s">
        <v>149</v>
      </c>
      <c r="AU113" s="217" t="s">
        <v>79</v>
      </c>
      <c r="AY113" s="19" t="s">
        <v>144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154</v>
      </c>
      <c r="BM113" s="217" t="s">
        <v>1141</v>
      </c>
    </row>
    <row r="114" s="12" customFormat="1" ht="22.8" customHeight="1">
      <c r="A114" s="12"/>
      <c r="B114" s="190"/>
      <c r="C114" s="191"/>
      <c r="D114" s="192" t="s">
        <v>68</v>
      </c>
      <c r="E114" s="204" t="s">
        <v>1142</v>
      </c>
      <c r="F114" s="204" t="s">
        <v>1143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SUM(P115:P138)</f>
        <v>0</v>
      </c>
      <c r="Q114" s="198"/>
      <c r="R114" s="199">
        <f>SUM(R115:R138)</f>
        <v>0</v>
      </c>
      <c r="S114" s="198"/>
      <c r="T114" s="200">
        <f>SUM(T115:T138)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77</v>
      </c>
      <c r="AT114" s="202" t="s">
        <v>68</v>
      </c>
      <c r="AU114" s="202" t="s">
        <v>77</v>
      </c>
      <c r="AY114" s="201" t="s">
        <v>144</v>
      </c>
      <c r="BK114" s="203">
        <f>SUM(BK115:BK138)</f>
        <v>0</v>
      </c>
    </row>
    <row r="115" s="2" customFormat="1" ht="16.5" customHeight="1">
      <c r="A115" s="40"/>
      <c r="B115" s="41"/>
      <c r="C115" s="268" t="s">
        <v>7</v>
      </c>
      <c r="D115" s="268" t="s">
        <v>228</v>
      </c>
      <c r="E115" s="269" t="s">
        <v>1144</v>
      </c>
      <c r="F115" s="270" t="s">
        <v>1145</v>
      </c>
      <c r="G115" s="271" t="s">
        <v>635</v>
      </c>
      <c r="H115" s="272">
        <v>1</v>
      </c>
      <c r="I115" s="273"/>
      <c r="J115" s="274">
        <f>ROUND(I115*H115,2)</f>
        <v>0</v>
      </c>
      <c r="K115" s="270" t="s">
        <v>19</v>
      </c>
      <c r="L115" s="275"/>
      <c r="M115" s="276" t="s">
        <v>19</v>
      </c>
      <c r="N115" s="277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204</v>
      </c>
      <c r="AT115" s="217" t="s">
        <v>228</v>
      </c>
      <c r="AU115" s="217" t="s">
        <v>79</v>
      </c>
      <c r="AY115" s="19" t="s">
        <v>144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154</v>
      </c>
      <c r="BM115" s="217" t="s">
        <v>1146</v>
      </c>
    </row>
    <row r="116" s="13" customFormat="1">
      <c r="A116" s="13"/>
      <c r="B116" s="224"/>
      <c r="C116" s="225"/>
      <c r="D116" s="226" t="s">
        <v>158</v>
      </c>
      <c r="E116" s="227" t="s">
        <v>19</v>
      </c>
      <c r="F116" s="228" t="s">
        <v>77</v>
      </c>
      <c r="G116" s="225"/>
      <c r="H116" s="229">
        <v>1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158</v>
      </c>
      <c r="AU116" s="235" t="s">
        <v>79</v>
      </c>
      <c r="AV116" s="13" t="s">
        <v>79</v>
      </c>
      <c r="AW116" s="13" t="s">
        <v>31</v>
      </c>
      <c r="AX116" s="13" t="s">
        <v>77</v>
      </c>
      <c r="AY116" s="235" t="s">
        <v>144</v>
      </c>
    </row>
    <row r="117" s="2" customFormat="1" ht="16.5" customHeight="1">
      <c r="A117" s="40"/>
      <c r="B117" s="41"/>
      <c r="C117" s="268" t="s">
        <v>324</v>
      </c>
      <c r="D117" s="268" t="s">
        <v>228</v>
      </c>
      <c r="E117" s="269" t="s">
        <v>1147</v>
      </c>
      <c r="F117" s="270" t="s">
        <v>1148</v>
      </c>
      <c r="G117" s="271" t="s">
        <v>635</v>
      </c>
      <c r="H117" s="272">
        <v>1</v>
      </c>
      <c r="I117" s="273"/>
      <c r="J117" s="274">
        <f>ROUND(I117*H117,2)</f>
        <v>0</v>
      </c>
      <c r="K117" s="270" t="s">
        <v>19</v>
      </c>
      <c r="L117" s="275"/>
      <c r="M117" s="276" t="s">
        <v>19</v>
      </c>
      <c r="N117" s="277" t="s">
        <v>40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204</v>
      </c>
      <c r="AT117" s="217" t="s">
        <v>228</v>
      </c>
      <c r="AU117" s="217" t="s">
        <v>79</v>
      </c>
      <c r="AY117" s="19" t="s">
        <v>144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77</v>
      </c>
      <c r="BK117" s="218">
        <f>ROUND(I117*H117,2)</f>
        <v>0</v>
      </c>
      <c r="BL117" s="19" t="s">
        <v>154</v>
      </c>
      <c r="BM117" s="217" t="s">
        <v>1149</v>
      </c>
    </row>
    <row r="118" s="13" customFormat="1">
      <c r="A118" s="13"/>
      <c r="B118" s="224"/>
      <c r="C118" s="225"/>
      <c r="D118" s="226" t="s">
        <v>158</v>
      </c>
      <c r="E118" s="227" t="s">
        <v>19</v>
      </c>
      <c r="F118" s="228" t="s">
        <v>77</v>
      </c>
      <c r="G118" s="225"/>
      <c r="H118" s="229">
        <v>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158</v>
      </c>
      <c r="AU118" s="235" t="s">
        <v>79</v>
      </c>
      <c r="AV118" s="13" t="s">
        <v>79</v>
      </c>
      <c r="AW118" s="13" t="s">
        <v>31</v>
      </c>
      <c r="AX118" s="13" t="s">
        <v>77</v>
      </c>
      <c r="AY118" s="235" t="s">
        <v>144</v>
      </c>
    </row>
    <row r="119" s="2" customFormat="1" ht="16.5" customHeight="1">
      <c r="A119" s="40"/>
      <c r="B119" s="41"/>
      <c r="C119" s="268" t="s">
        <v>330</v>
      </c>
      <c r="D119" s="268" t="s">
        <v>228</v>
      </c>
      <c r="E119" s="269" t="s">
        <v>1150</v>
      </c>
      <c r="F119" s="270" t="s">
        <v>1151</v>
      </c>
      <c r="G119" s="271" t="s">
        <v>635</v>
      </c>
      <c r="H119" s="272">
        <v>1</v>
      </c>
      <c r="I119" s="273"/>
      <c r="J119" s="274">
        <f>ROUND(I119*H119,2)</f>
        <v>0</v>
      </c>
      <c r="K119" s="270" t="s">
        <v>19</v>
      </c>
      <c r="L119" s="275"/>
      <c r="M119" s="276" t="s">
        <v>19</v>
      </c>
      <c r="N119" s="277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204</v>
      </c>
      <c r="AT119" s="217" t="s">
        <v>228</v>
      </c>
      <c r="AU119" s="217" t="s">
        <v>79</v>
      </c>
      <c r="AY119" s="19" t="s">
        <v>144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154</v>
      </c>
      <c r="BM119" s="217" t="s">
        <v>1152</v>
      </c>
    </row>
    <row r="120" s="13" customFormat="1">
      <c r="A120" s="13"/>
      <c r="B120" s="224"/>
      <c r="C120" s="225"/>
      <c r="D120" s="226" t="s">
        <v>158</v>
      </c>
      <c r="E120" s="227" t="s">
        <v>19</v>
      </c>
      <c r="F120" s="228" t="s">
        <v>77</v>
      </c>
      <c r="G120" s="225"/>
      <c r="H120" s="229">
        <v>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158</v>
      </c>
      <c r="AU120" s="235" t="s">
        <v>79</v>
      </c>
      <c r="AV120" s="13" t="s">
        <v>79</v>
      </c>
      <c r="AW120" s="13" t="s">
        <v>31</v>
      </c>
      <c r="AX120" s="13" t="s">
        <v>77</v>
      </c>
      <c r="AY120" s="235" t="s">
        <v>144</v>
      </c>
    </row>
    <row r="121" s="2" customFormat="1" ht="16.5" customHeight="1">
      <c r="A121" s="40"/>
      <c r="B121" s="41"/>
      <c r="C121" s="268" t="s">
        <v>394</v>
      </c>
      <c r="D121" s="268" t="s">
        <v>228</v>
      </c>
      <c r="E121" s="269" t="s">
        <v>1133</v>
      </c>
      <c r="F121" s="270" t="s">
        <v>1153</v>
      </c>
      <c r="G121" s="271" t="s">
        <v>1084</v>
      </c>
      <c r="H121" s="272">
        <v>2</v>
      </c>
      <c r="I121" s="273"/>
      <c r="J121" s="274">
        <f>ROUND(I121*H121,2)</f>
        <v>0</v>
      </c>
      <c r="K121" s="270" t="s">
        <v>19</v>
      </c>
      <c r="L121" s="275"/>
      <c r="M121" s="276" t="s">
        <v>19</v>
      </c>
      <c r="N121" s="277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204</v>
      </c>
      <c r="AT121" s="217" t="s">
        <v>228</v>
      </c>
      <c r="AU121" s="217" t="s">
        <v>79</v>
      </c>
      <c r="AY121" s="19" t="s">
        <v>144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154</v>
      </c>
      <c r="BM121" s="217" t="s">
        <v>1154</v>
      </c>
    </row>
    <row r="122" s="2" customFormat="1" ht="16.5" customHeight="1">
      <c r="A122" s="40"/>
      <c r="B122" s="41"/>
      <c r="C122" s="268" t="s">
        <v>173</v>
      </c>
      <c r="D122" s="268" t="s">
        <v>228</v>
      </c>
      <c r="E122" s="269" t="s">
        <v>1136</v>
      </c>
      <c r="F122" s="270" t="s">
        <v>1155</v>
      </c>
      <c r="G122" s="271" t="s">
        <v>1084</v>
      </c>
      <c r="H122" s="272">
        <v>1</v>
      </c>
      <c r="I122" s="273"/>
      <c r="J122" s="274">
        <f>ROUND(I122*H122,2)</f>
        <v>0</v>
      </c>
      <c r="K122" s="270" t="s">
        <v>19</v>
      </c>
      <c r="L122" s="275"/>
      <c r="M122" s="276" t="s">
        <v>19</v>
      </c>
      <c r="N122" s="277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204</v>
      </c>
      <c r="AT122" s="217" t="s">
        <v>228</v>
      </c>
      <c r="AU122" s="217" t="s">
        <v>79</v>
      </c>
      <c r="AY122" s="19" t="s">
        <v>144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154</v>
      </c>
      <c r="BM122" s="217" t="s">
        <v>1156</v>
      </c>
    </row>
    <row r="123" s="2" customFormat="1" ht="16.5" customHeight="1">
      <c r="A123" s="40"/>
      <c r="B123" s="41"/>
      <c r="C123" s="268" t="s">
        <v>408</v>
      </c>
      <c r="D123" s="268" t="s">
        <v>228</v>
      </c>
      <c r="E123" s="269" t="s">
        <v>1139</v>
      </c>
      <c r="F123" s="270" t="s">
        <v>1157</v>
      </c>
      <c r="G123" s="271" t="s">
        <v>1084</v>
      </c>
      <c r="H123" s="272">
        <v>3</v>
      </c>
      <c r="I123" s="273"/>
      <c r="J123" s="274">
        <f>ROUND(I123*H123,2)</f>
        <v>0</v>
      </c>
      <c r="K123" s="270" t="s">
        <v>19</v>
      </c>
      <c r="L123" s="275"/>
      <c r="M123" s="276" t="s">
        <v>19</v>
      </c>
      <c r="N123" s="277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204</v>
      </c>
      <c r="AT123" s="217" t="s">
        <v>228</v>
      </c>
      <c r="AU123" s="217" t="s">
        <v>79</v>
      </c>
      <c r="AY123" s="19" t="s">
        <v>144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154</v>
      </c>
      <c r="BM123" s="217" t="s">
        <v>1158</v>
      </c>
    </row>
    <row r="124" s="2" customFormat="1" ht="16.5" customHeight="1">
      <c r="A124" s="40"/>
      <c r="B124" s="41"/>
      <c r="C124" s="268" t="s">
        <v>413</v>
      </c>
      <c r="D124" s="268" t="s">
        <v>228</v>
      </c>
      <c r="E124" s="269" t="s">
        <v>1159</v>
      </c>
      <c r="F124" s="270" t="s">
        <v>1160</v>
      </c>
      <c r="G124" s="271" t="s">
        <v>1084</v>
      </c>
      <c r="H124" s="272">
        <v>3</v>
      </c>
      <c r="I124" s="273"/>
      <c r="J124" s="274">
        <f>ROUND(I124*H124,2)</f>
        <v>0</v>
      </c>
      <c r="K124" s="270" t="s">
        <v>19</v>
      </c>
      <c r="L124" s="275"/>
      <c r="M124" s="276" t="s">
        <v>19</v>
      </c>
      <c r="N124" s="277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204</v>
      </c>
      <c r="AT124" s="217" t="s">
        <v>228</v>
      </c>
      <c r="AU124" s="217" t="s">
        <v>79</v>
      </c>
      <c r="AY124" s="19" t="s">
        <v>144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154</v>
      </c>
      <c r="BM124" s="217" t="s">
        <v>1161</v>
      </c>
    </row>
    <row r="125" s="2" customFormat="1" ht="16.5" customHeight="1">
      <c r="A125" s="40"/>
      <c r="B125" s="41"/>
      <c r="C125" s="268" t="s">
        <v>419</v>
      </c>
      <c r="D125" s="268" t="s">
        <v>228</v>
      </c>
      <c r="E125" s="269" t="s">
        <v>1162</v>
      </c>
      <c r="F125" s="270" t="s">
        <v>1163</v>
      </c>
      <c r="G125" s="271" t="s">
        <v>397</v>
      </c>
      <c r="H125" s="272">
        <v>10</v>
      </c>
      <c r="I125" s="273"/>
      <c r="J125" s="274">
        <f>ROUND(I125*H125,2)</f>
        <v>0</v>
      </c>
      <c r="K125" s="270" t="s">
        <v>19</v>
      </c>
      <c r="L125" s="275"/>
      <c r="M125" s="276" t="s">
        <v>19</v>
      </c>
      <c r="N125" s="277" t="s">
        <v>40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204</v>
      </c>
      <c r="AT125" s="217" t="s">
        <v>228</v>
      </c>
      <c r="AU125" s="217" t="s">
        <v>79</v>
      </c>
      <c r="AY125" s="19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154</v>
      </c>
      <c r="BM125" s="217" t="s">
        <v>1164</v>
      </c>
    </row>
    <row r="126" s="2" customFormat="1" ht="16.5" customHeight="1">
      <c r="A126" s="40"/>
      <c r="B126" s="41"/>
      <c r="C126" s="268" t="s">
        <v>424</v>
      </c>
      <c r="D126" s="268" t="s">
        <v>228</v>
      </c>
      <c r="E126" s="269" t="s">
        <v>1165</v>
      </c>
      <c r="F126" s="270" t="s">
        <v>1166</v>
      </c>
      <c r="G126" s="271" t="s">
        <v>397</v>
      </c>
      <c r="H126" s="272">
        <v>60</v>
      </c>
      <c r="I126" s="273"/>
      <c r="J126" s="274">
        <f>ROUND(I126*H126,2)</f>
        <v>0</v>
      </c>
      <c r="K126" s="270" t="s">
        <v>19</v>
      </c>
      <c r="L126" s="275"/>
      <c r="M126" s="276" t="s">
        <v>19</v>
      </c>
      <c r="N126" s="277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204</v>
      </c>
      <c r="AT126" s="217" t="s">
        <v>228</v>
      </c>
      <c r="AU126" s="217" t="s">
        <v>79</v>
      </c>
      <c r="AY126" s="19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154</v>
      </c>
      <c r="BM126" s="217" t="s">
        <v>1167</v>
      </c>
    </row>
    <row r="127" s="2" customFormat="1" ht="16.5" customHeight="1">
      <c r="A127" s="40"/>
      <c r="B127" s="41"/>
      <c r="C127" s="268" t="s">
        <v>429</v>
      </c>
      <c r="D127" s="268" t="s">
        <v>228</v>
      </c>
      <c r="E127" s="269" t="s">
        <v>1168</v>
      </c>
      <c r="F127" s="270" t="s">
        <v>1169</v>
      </c>
      <c r="G127" s="271" t="s">
        <v>397</v>
      </c>
      <c r="H127" s="272">
        <v>30</v>
      </c>
      <c r="I127" s="273"/>
      <c r="J127" s="274">
        <f>ROUND(I127*H127,2)</f>
        <v>0</v>
      </c>
      <c r="K127" s="270" t="s">
        <v>19</v>
      </c>
      <c r="L127" s="275"/>
      <c r="M127" s="276" t="s">
        <v>19</v>
      </c>
      <c r="N127" s="277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204</v>
      </c>
      <c r="AT127" s="217" t="s">
        <v>228</v>
      </c>
      <c r="AU127" s="217" t="s">
        <v>79</v>
      </c>
      <c r="AY127" s="19" t="s">
        <v>144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154</v>
      </c>
      <c r="BM127" s="217" t="s">
        <v>1170</v>
      </c>
    </row>
    <row r="128" s="2" customFormat="1" ht="16.5" customHeight="1">
      <c r="A128" s="40"/>
      <c r="B128" s="41"/>
      <c r="C128" s="268" t="s">
        <v>479</v>
      </c>
      <c r="D128" s="268" t="s">
        <v>228</v>
      </c>
      <c r="E128" s="269" t="s">
        <v>1171</v>
      </c>
      <c r="F128" s="270" t="s">
        <v>1172</v>
      </c>
      <c r="G128" s="271" t="s">
        <v>397</v>
      </c>
      <c r="H128" s="272">
        <v>40</v>
      </c>
      <c r="I128" s="273"/>
      <c r="J128" s="274">
        <f>ROUND(I128*H128,2)</f>
        <v>0</v>
      </c>
      <c r="K128" s="270" t="s">
        <v>19</v>
      </c>
      <c r="L128" s="275"/>
      <c r="M128" s="276" t="s">
        <v>19</v>
      </c>
      <c r="N128" s="277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204</v>
      </c>
      <c r="AT128" s="217" t="s">
        <v>228</v>
      </c>
      <c r="AU128" s="217" t="s">
        <v>79</v>
      </c>
      <c r="AY128" s="19" t="s">
        <v>144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154</v>
      </c>
      <c r="BM128" s="217" t="s">
        <v>1173</v>
      </c>
    </row>
    <row r="129" s="2" customFormat="1" ht="16.5" customHeight="1">
      <c r="A129" s="40"/>
      <c r="B129" s="41"/>
      <c r="C129" s="268" t="s">
        <v>484</v>
      </c>
      <c r="D129" s="268" t="s">
        <v>228</v>
      </c>
      <c r="E129" s="269" t="s">
        <v>1174</v>
      </c>
      <c r="F129" s="270" t="s">
        <v>1175</v>
      </c>
      <c r="G129" s="271" t="s">
        <v>397</v>
      </c>
      <c r="H129" s="272">
        <v>40</v>
      </c>
      <c r="I129" s="273"/>
      <c r="J129" s="274">
        <f>ROUND(I129*H129,2)</f>
        <v>0</v>
      </c>
      <c r="K129" s="270" t="s">
        <v>19</v>
      </c>
      <c r="L129" s="275"/>
      <c r="M129" s="276" t="s">
        <v>19</v>
      </c>
      <c r="N129" s="277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204</v>
      </c>
      <c r="AT129" s="217" t="s">
        <v>228</v>
      </c>
      <c r="AU129" s="217" t="s">
        <v>79</v>
      </c>
      <c r="AY129" s="19" t="s">
        <v>144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154</v>
      </c>
      <c r="BM129" s="217" t="s">
        <v>1176</v>
      </c>
    </row>
    <row r="130" s="2" customFormat="1" ht="16.5" customHeight="1">
      <c r="A130" s="40"/>
      <c r="B130" s="41"/>
      <c r="C130" s="268" t="s">
        <v>489</v>
      </c>
      <c r="D130" s="268" t="s">
        <v>228</v>
      </c>
      <c r="E130" s="269" t="s">
        <v>1177</v>
      </c>
      <c r="F130" s="270" t="s">
        <v>1178</v>
      </c>
      <c r="G130" s="271" t="s">
        <v>397</v>
      </c>
      <c r="H130" s="272">
        <v>30</v>
      </c>
      <c r="I130" s="273"/>
      <c r="J130" s="274">
        <f>ROUND(I130*H130,2)</f>
        <v>0</v>
      </c>
      <c r="K130" s="270" t="s">
        <v>19</v>
      </c>
      <c r="L130" s="275"/>
      <c r="M130" s="276" t="s">
        <v>19</v>
      </c>
      <c r="N130" s="277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204</v>
      </c>
      <c r="AT130" s="217" t="s">
        <v>228</v>
      </c>
      <c r="AU130" s="217" t="s">
        <v>79</v>
      </c>
      <c r="AY130" s="19" t="s">
        <v>144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154</v>
      </c>
      <c r="BM130" s="217" t="s">
        <v>1179</v>
      </c>
    </row>
    <row r="131" s="2" customFormat="1" ht="16.5" customHeight="1">
      <c r="A131" s="40"/>
      <c r="B131" s="41"/>
      <c r="C131" s="268" t="s">
        <v>494</v>
      </c>
      <c r="D131" s="268" t="s">
        <v>228</v>
      </c>
      <c r="E131" s="269" t="s">
        <v>1180</v>
      </c>
      <c r="F131" s="270" t="s">
        <v>1181</v>
      </c>
      <c r="G131" s="271" t="s">
        <v>397</v>
      </c>
      <c r="H131" s="272">
        <v>30</v>
      </c>
      <c r="I131" s="273"/>
      <c r="J131" s="274">
        <f>ROUND(I131*H131,2)</f>
        <v>0</v>
      </c>
      <c r="K131" s="270" t="s">
        <v>19</v>
      </c>
      <c r="L131" s="275"/>
      <c r="M131" s="276" t="s">
        <v>19</v>
      </c>
      <c r="N131" s="277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204</v>
      </c>
      <c r="AT131" s="217" t="s">
        <v>228</v>
      </c>
      <c r="AU131" s="217" t="s">
        <v>79</v>
      </c>
      <c r="AY131" s="19" t="s">
        <v>144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154</v>
      </c>
      <c r="BM131" s="217" t="s">
        <v>1182</v>
      </c>
    </row>
    <row r="132" s="2" customFormat="1" ht="16.5" customHeight="1">
      <c r="A132" s="40"/>
      <c r="B132" s="41"/>
      <c r="C132" s="268" t="s">
        <v>499</v>
      </c>
      <c r="D132" s="268" t="s">
        <v>228</v>
      </c>
      <c r="E132" s="269" t="s">
        <v>1183</v>
      </c>
      <c r="F132" s="270" t="s">
        <v>1184</v>
      </c>
      <c r="G132" s="271" t="s">
        <v>1084</v>
      </c>
      <c r="H132" s="272">
        <v>1</v>
      </c>
      <c r="I132" s="273"/>
      <c r="J132" s="274">
        <f>ROUND(I132*H132,2)</f>
        <v>0</v>
      </c>
      <c r="K132" s="270" t="s">
        <v>19</v>
      </c>
      <c r="L132" s="275"/>
      <c r="M132" s="276" t="s">
        <v>19</v>
      </c>
      <c r="N132" s="277" t="s">
        <v>40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204</v>
      </c>
      <c r="AT132" s="217" t="s">
        <v>228</v>
      </c>
      <c r="AU132" s="217" t="s">
        <v>79</v>
      </c>
      <c r="AY132" s="19" t="s">
        <v>144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77</v>
      </c>
      <c r="BK132" s="218">
        <f>ROUND(I132*H132,2)</f>
        <v>0</v>
      </c>
      <c r="BL132" s="19" t="s">
        <v>154</v>
      </c>
      <c r="BM132" s="217" t="s">
        <v>1185</v>
      </c>
    </row>
    <row r="133" s="2" customFormat="1" ht="16.5" customHeight="1">
      <c r="A133" s="40"/>
      <c r="B133" s="41"/>
      <c r="C133" s="268" t="s">
        <v>505</v>
      </c>
      <c r="D133" s="268" t="s">
        <v>228</v>
      </c>
      <c r="E133" s="269" t="s">
        <v>1186</v>
      </c>
      <c r="F133" s="270" t="s">
        <v>1187</v>
      </c>
      <c r="G133" s="271" t="s">
        <v>1084</v>
      </c>
      <c r="H133" s="272">
        <v>2</v>
      </c>
      <c r="I133" s="273"/>
      <c r="J133" s="274">
        <f>ROUND(I133*H133,2)</f>
        <v>0</v>
      </c>
      <c r="K133" s="270" t="s">
        <v>19</v>
      </c>
      <c r="L133" s="275"/>
      <c r="M133" s="276" t="s">
        <v>19</v>
      </c>
      <c r="N133" s="277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204</v>
      </c>
      <c r="AT133" s="217" t="s">
        <v>228</v>
      </c>
      <c r="AU133" s="217" t="s">
        <v>79</v>
      </c>
      <c r="AY133" s="19" t="s">
        <v>144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154</v>
      </c>
      <c r="BM133" s="217" t="s">
        <v>1188</v>
      </c>
    </row>
    <row r="134" s="2" customFormat="1" ht="16.5" customHeight="1">
      <c r="A134" s="40"/>
      <c r="B134" s="41"/>
      <c r="C134" s="268" t="s">
        <v>510</v>
      </c>
      <c r="D134" s="268" t="s">
        <v>228</v>
      </c>
      <c r="E134" s="269" t="s">
        <v>1189</v>
      </c>
      <c r="F134" s="270" t="s">
        <v>1190</v>
      </c>
      <c r="G134" s="271" t="s">
        <v>1084</v>
      </c>
      <c r="H134" s="272">
        <v>4</v>
      </c>
      <c r="I134" s="273"/>
      <c r="J134" s="274">
        <f>ROUND(I134*H134,2)</f>
        <v>0</v>
      </c>
      <c r="K134" s="270" t="s">
        <v>19</v>
      </c>
      <c r="L134" s="275"/>
      <c r="M134" s="276" t="s">
        <v>19</v>
      </c>
      <c r="N134" s="277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204</v>
      </c>
      <c r="AT134" s="217" t="s">
        <v>228</v>
      </c>
      <c r="AU134" s="217" t="s">
        <v>79</v>
      </c>
      <c r="AY134" s="19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154</v>
      </c>
      <c r="BM134" s="217" t="s">
        <v>1191</v>
      </c>
    </row>
    <row r="135" s="2" customFormat="1" ht="16.5" customHeight="1">
      <c r="A135" s="40"/>
      <c r="B135" s="41"/>
      <c r="C135" s="268" t="s">
        <v>515</v>
      </c>
      <c r="D135" s="268" t="s">
        <v>228</v>
      </c>
      <c r="E135" s="269" t="s">
        <v>1192</v>
      </c>
      <c r="F135" s="270" t="s">
        <v>1193</v>
      </c>
      <c r="G135" s="271" t="s">
        <v>1084</v>
      </c>
      <c r="H135" s="272">
        <v>2</v>
      </c>
      <c r="I135" s="273"/>
      <c r="J135" s="274">
        <f>ROUND(I135*H135,2)</f>
        <v>0</v>
      </c>
      <c r="K135" s="270" t="s">
        <v>19</v>
      </c>
      <c r="L135" s="275"/>
      <c r="M135" s="276" t="s">
        <v>19</v>
      </c>
      <c r="N135" s="277" t="s">
        <v>40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204</v>
      </c>
      <c r="AT135" s="217" t="s">
        <v>228</v>
      </c>
      <c r="AU135" s="217" t="s">
        <v>79</v>
      </c>
      <c r="AY135" s="19" t="s">
        <v>144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77</v>
      </c>
      <c r="BK135" s="218">
        <f>ROUND(I135*H135,2)</f>
        <v>0</v>
      </c>
      <c r="BL135" s="19" t="s">
        <v>154</v>
      </c>
      <c r="BM135" s="217" t="s">
        <v>1194</v>
      </c>
    </row>
    <row r="136" s="2" customFormat="1" ht="16.5" customHeight="1">
      <c r="A136" s="40"/>
      <c r="B136" s="41"/>
      <c r="C136" s="268" t="s">
        <v>522</v>
      </c>
      <c r="D136" s="268" t="s">
        <v>228</v>
      </c>
      <c r="E136" s="269" t="s">
        <v>1195</v>
      </c>
      <c r="F136" s="270" t="s">
        <v>1140</v>
      </c>
      <c r="G136" s="271" t="s">
        <v>635</v>
      </c>
      <c r="H136" s="272">
        <v>1</v>
      </c>
      <c r="I136" s="273"/>
      <c r="J136" s="274">
        <f>ROUND(I136*H136,2)</f>
        <v>0</v>
      </c>
      <c r="K136" s="270" t="s">
        <v>19</v>
      </c>
      <c r="L136" s="275"/>
      <c r="M136" s="276" t="s">
        <v>19</v>
      </c>
      <c r="N136" s="277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204</v>
      </c>
      <c r="AT136" s="217" t="s">
        <v>228</v>
      </c>
      <c r="AU136" s="217" t="s">
        <v>79</v>
      </c>
      <c r="AY136" s="19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154</v>
      </c>
      <c r="BM136" s="217" t="s">
        <v>1196</v>
      </c>
    </row>
    <row r="137" s="2" customFormat="1" ht="16.5" customHeight="1">
      <c r="A137" s="40"/>
      <c r="B137" s="41"/>
      <c r="C137" s="268" t="s">
        <v>527</v>
      </c>
      <c r="D137" s="268" t="s">
        <v>228</v>
      </c>
      <c r="E137" s="269" t="s">
        <v>1197</v>
      </c>
      <c r="F137" s="270" t="s">
        <v>1134</v>
      </c>
      <c r="G137" s="271" t="s">
        <v>1084</v>
      </c>
      <c r="H137" s="272">
        <v>1</v>
      </c>
      <c r="I137" s="273"/>
      <c r="J137" s="274">
        <f>ROUND(I137*H137,2)</f>
        <v>0</v>
      </c>
      <c r="K137" s="270" t="s">
        <v>19</v>
      </c>
      <c r="L137" s="275"/>
      <c r="M137" s="276" t="s">
        <v>19</v>
      </c>
      <c r="N137" s="277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204</v>
      </c>
      <c r="AT137" s="217" t="s">
        <v>228</v>
      </c>
      <c r="AU137" s="217" t="s">
        <v>79</v>
      </c>
      <c r="AY137" s="19" t="s">
        <v>144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154</v>
      </c>
      <c r="BM137" s="217" t="s">
        <v>1198</v>
      </c>
    </row>
    <row r="138" s="2" customFormat="1" ht="16.5" customHeight="1">
      <c r="A138" s="40"/>
      <c r="B138" s="41"/>
      <c r="C138" s="268" t="s">
        <v>533</v>
      </c>
      <c r="D138" s="268" t="s">
        <v>228</v>
      </c>
      <c r="E138" s="269" t="s">
        <v>1199</v>
      </c>
      <c r="F138" s="270" t="s">
        <v>1137</v>
      </c>
      <c r="G138" s="271" t="s">
        <v>1084</v>
      </c>
      <c r="H138" s="272">
        <v>1</v>
      </c>
      <c r="I138" s="273"/>
      <c r="J138" s="274">
        <f>ROUND(I138*H138,2)</f>
        <v>0</v>
      </c>
      <c r="K138" s="270" t="s">
        <v>19</v>
      </c>
      <c r="L138" s="275"/>
      <c r="M138" s="276" t="s">
        <v>19</v>
      </c>
      <c r="N138" s="277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204</v>
      </c>
      <c r="AT138" s="217" t="s">
        <v>228</v>
      </c>
      <c r="AU138" s="217" t="s">
        <v>79</v>
      </c>
      <c r="AY138" s="19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154</v>
      </c>
      <c r="BM138" s="217" t="s">
        <v>1200</v>
      </c>
    </row>
    <row r="139" s="12" customFormat="1" ht="22.8" customHeight="1">
      <c r="A139" s="12"/>
      <c r="B139" s="190"/>
      <c r="C139" s="191"/>
      <c r="D139" s="192" t="s">
        <v>68</v>
      </c>
      <c r="E139" s="204" t="s">
        <v>1201</v>
      </c>
      <c r="F139" s="204" t="s">
        <v>1202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SUM(P140:P145)</f>
        <v>0</v>
      </c>
      <c r="Q139" s="198"/>
      <c r="R139" s="199">
        <f>SUM(R140:R145)</f>
        <v>0</v>
      </c>
      <c r="S139" s="198"/>
      <c r="T139" s="200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77</v>
      </c>
      <c r="AT139" s="202" t="s">
        <v>68</v>
      </c>
      <c r="AU139" s="202" t="s">
        <v>77</v>
      </c>
      <c r="AY139" s="201" t="s">
        <v>144</v>
      </c>
      <c r="BK139" s="203">
        <f>SUM(BK140:BK145)</f>
        <v>0</v>
      </c>
    </row>
    <row r="140" s="2" customFormat="1" ht="16.5" customHeight="1">
      <c r="A140" s="40"/>
      <c r="B140" s="41"/>
      <c r="C140" s="206" t="s">
        <v>338</v>
      </c>
      <c r="D140" s="206" t="s">
        <v>149</v>
      </c>
      <c r="E140" s="207" t="s">
        <v>1203</v>
      </c>
      <c r="F140" s="208" t="s">
        <v>1204</v>
      </c>
      <c r="G140" s="209" t="s">
        <v>1084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154</v>
      </c>
      <c r="AT140" s="217" t="s">
        <v>149</v>
      </c>
      <c r="AU140" s="217" t="s">
        <v>79</v>
      </c>
      <c r="AY140" s="19" t="s">
        <v>144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154</v>
      </c>
      <c r="BM140" s="217" t="s">
        <v>1205</v>
      </c>
    </row>
    <row r="141" s="2" customFormat="1" ht="16.5" customHeight="1">
      <c r="A141" s="40"/>
      <c r="B141" s="41"/>
      <c r="C141" s="206" t="s">
        <v>343</v>
      </c>
      <c r="D141" s="206" t="s">
        <v>149</v>
      </c>
      <c r="E141" s="207" t="s">
        <v>1206</v>
      </c>
      <c r="F141" s="208" t="s">
        <v>1207</v>
      </c>
      <c r="G141" s="209" t="s">
        <v>1084</v>
      </c>
      <c r="H141" s="210">
        <v>5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154</v>
      </c>
      <c r="AT141" s="217" t="s">
        <v>149</v>
      </c>
      <c r="AU141" s="217" t="s">
        <v>79</v>
      </c>
      <c r="AY141" s="19" t="s">
        <v>144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154</v>
      </c>
      <c r="BM141" s="217" t="s">
        <v>1208</v>
      </c>
    </row>
    <row r="142" s="2" customFormat="1" ht="16.5" customHeight="1">
      <c r="A142" s="40"/>
      <c r="B142" s="41"/>
      <c r="C142" s="206" t="s">
        <v>349</v>
      </c>
      <c r="D142" s="206" t="s">
        <v>149</v>
      </c>
      <c r="E142" s="207" t="s">
        <v>1209</v>
      </c>
      <c r="F142" s="208" t="s">
        <v>1210</v>
      </c>
      <c r="G142" s="209" t="s">
        <v>1084</v>
      </c>
      <c r="H142" s="210">
        <v>3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40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154</v>
      </c>
      <c r="AT142" s="217" t="s">
        <v>149</v>
      </c>
      <c r="AU142" s="217" t="s">
        <v>79</v>
      </c>
      <c r="AY142" s="19" t="s">
        <v>144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77</v>
      </c>
      <c r="BK142" s="218">
        <f>ROUND(I142*H142,2)</f>
        <v>0</v>
      </c>
      <c r="BL142" s="19" t="s">
        <v>154</v>
      </c>
      <c r="BM142" s="217" t="s">
        <v>1211</v>
      </c>
    </row>
    <row r="143" s="2" customFormat="1" ht="16.5" customHeight="1">
      <c r="A143" s="40"/>
      <c r="B143" s="41"/>
      <c r="C143" s="206" t="s">
        <v>365</v>
      </c>
      <c r="D143" s="206" t="s">
        <v>149</v>
      </c>
      <c r="E143" s="207" t="s">
        <v>1212</v>
      </c>
      <c r="F143" s="208" t="s">
        <v>1131</v>
      </c>
      <c r="G143" s="209" t="s">
        <v>635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154</v>
      </c>
      <c r="AT143" s="217" t="s">
        <v>149</v>
      </c>
      <c r="AU143" s="217" t="s">
        <v>79</v>
      </c>
      <c r="AY143" s="19" t="s">
        <v>144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154</v>
      </c>
      <c r="BM143" s="217" t="s">
        <v>1213</v>
      </c>
    </row>
    <row r="144" s="13" customFormat="1">
      <c r="A144" s="13"/>
      <c r="B144" s="224"/>
      <c r="C144" s="225"/>
      <c r="D144" s="226" t="s">
        <v>158</v>
      </c>
      <c r="E144" s="227" t="s">
        <v>19</v>
      </c>
      <c r="F144" s="228" t="s">
        <v>77</v>
      </c>
      <c r="G144" s="225"/>
      <c r="H144" s="229">
        <v>1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158</v>
      </c>
      <c r="AU144" s="235" t="s">
        <v>79</v>
      </c>
      <c r="AV144" s="13" t="s">
        <v>79</v>
      </c>
      <c r="AW144" s="13" t="s">
        <v>31</v>
      </c>
      <c r="AX144" s="13" t="s">
        <v>77</v>
      </c>
      <c r="AY144" s="235" t="s">
        <v>144</v>
      </c>
    </row>
    <row r="145" s="2" customFormat="1" ht="16.5" customHeight="1">
      <c r="A145" s="40"/>
      <c r="B145" s="41"/>
      <c r="C145" s="206" t="s">
        <v>356</v>
      </c>
      <c r="D145" s="206" t="s">
        <v>149</v>
      </c>
      <c r="E145" s="207" t="s">
        <v>1159</v>
      </c>
      <c r="F145" s="208" t="s">
        <v>1214</v>
      </c>
      <c r="G145" s="209" t="s">
        <v>618</v>
      </c>
      <c r="H145" s="210">
        <v>2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154</v>
      </c>
      <c r="AT145" s="217" t="s">
        <v>149</v>
      </c>
      <c r="AU145" s="217" t="s">
        <v>79</v>
      </c>
      <c r="AY145" s="19" t="s">
        <v>144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154</v>
      </c>
      <c r="BM145" s="217" t="s">
        <v>1215</v>
      </c>
    </row>
    <row r="146" s="12" customFormat="1" ht="22.8" customHeight="1">
      <c r="A146" s="12"/>
      <c r="B146" s="190"/>
      <c r="C146" s="191"/>
      <c r="D146" s="192" t="s">
        <v>68</v>
      </c>
      <c r="E146" s="204" t="s">
        <v>1216</v>
      </c>
      <c r="F146" s="204" t="s">
        <v>1217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SUM(P147:P157)</f>
        <v>0</v>
      </c>
      <c r="Q146" s="198"/>
      <c r="R146" s="199">
        <f>SUM(R147:R157)</f>
        <v>0</v>
      </c>
      <c r="S146" s="198"/>
      <c r="T146" s="200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77</v>
      </c>
      <c r="AT146" s="202" t="s">
        <v>68</v>
      </c>
      <c r="AU146" s="202" t="s">
        <v>77</v>
      </c>
      <c r="AY146" s="201" t="s">
        <v>144</v>
      </c>
      <c r="BK146" s="203">
        <f>SUM(BK147:BK157)</f>
        <v>0</v>
      </c>
    </row>
    <row r="147" s="2" customFormat="1" ht="16.5" customHeight="1">
      <c r="A147" s="40"/>
      <c r="B147" s="41"/>
      <c r="C147" s="268" t="s">
        <v>372</v>
      </c>
      <c r="D147" s="268" t="s">
        <v>228</v>
      </c>
      <c r="E147" s="269" t="s">
        <v>1218</v>
      </c>
      <c r="F147" s="270" t="s">
        <v>1145</v>
      </c>
      <c r="G147" s="271" t="s">
        <v>635</v>
      </c>
      <c r="H147" s="272">
        <v>1</v>
      </c>
      <c r="I147" s="273"/>
      <c r="J147" s="274">
        <f>ROUND(I147*H147,2)</f>
        <v>0</v>
      </c>
      <c r="K147" s="270" t="s">
        <v>19</v>
      </c>
      <c r="L147" s="275"/>
      <c r="M147" s="276" t="s">
        <v>19</v>
      </c>
      <c r="N147" s="277" t="s">
        <v>40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204</v>
      </c>
      <c r="AT147" s="217" t="s">
        <v>228</v>
      </c>
      <c r="AU147" s="217" t="s">
        <v>79</v>
      </c>
      <c r="AY147" s="19" t="s">
        <v>144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77</v>
      </c>
      <c r="BK147" s="218">
        <f>ROUND(I147*H147,2)</f>
        <v>0</v>
      </c>
      <c r="BL147" s="19" t="s">
        <v>154</v>
      </c>
      <c r="BM147" s="217" t="s">
        <v>1219</v>
      </c>
    </row>
    <row r="148" s="13" customFormat="1">
      <c r="A148" s="13"/>
      <c r="B148" s="224"/>
      <c r="C148" s="225"/>
      <c r="D148" s="226" t="s">
        <v>158</v>
      </c>
      <c r="E148" s="227" t="s">
        <v>19</v>
      </c>
      <c r="F148" s="228" t="s">
        <v>77</v>
      </c>
      <c r="G148" s="225"/>
      <c r="H148" s="229">
        <v>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158</v>
      </c>
      <c r="AU148" s="235" t="s">
        <v>79</v>
      </c>
      <c r="AV148" s="13" t="s">
        <v>79</v>
      </c>
      <c r="AW148" s="13" t="s">
        <v>31</v>
      </c>
      <c r="AX148" s="13" t="s">
        <v>77</v>
      </c>
      <c r="AY148" s="235" t="s">
        <v>144</v>
      </c>
    </row>
    <row r="149" s="2" customFormat="1" ht="16.5" customHeight="1">
      <c r="A149" s="40"/>
      <c r="B149" s="41"/>
      <c r="C149" s="268" t="s">
        <v>377</v>
      </c>
      <c r="D149" s="268" t="s">
        <v>228</v>
      </c>
      <c r="E149" s="269" t="s">
        <v>1220</v>
      </c>
      <c r="F149" s="270" t="s">
        <v>1148</v>
      </c>
      <c r="G149" s="271" t="s">
        <v>635</v>
      </c>
      <c r="H149" s="272">
        <v>1</v>
      </c>
      <c r="I149" s="273"/>
      <c r="J149" s="274">
        <f>ROUND(I149*H149,2)</f>
        <v>0</v>
      </c>
      <c r="K149" s="270" t="s">
        <v>19</v>
      </c>
      <c r="L149" s="275"/>
      <c r="M149" s="276" t="s">
        <v>19</v>
      </c>
      <c r="N149" s="277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204</v>
      </c>
      <c r="AT149" s="217" t="s">
        <v>228</v>
      </c>
      <c r="AU149" s="217" t="s">
        <v>79</v>
      </c>
      <c r="AY149" s="19" t="s">
        <v>144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154</v>
      </c>
      <c r="BM149" s="217" t="s">
        <v>1221</v>
      </c>
    </row>
    <row r="150" s="13" customFormat="1">
      <c r="A150" s="13"/>
      <c r="B150" s="224"/>
      <c r="C150" s="225"/>
      <c r="D150" s="226" t="s">
        <v>158</v>
      </c>
      <c r="E150" s="227" t="s">
        <v>19</v>
      </c>
      <c r="F150" s="228" t="s">
        <v>77</v>
      </c>
      <c r="G150" s="225"/>
      <c r="H150" s="229">
        <v>1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158</v>
      </c>
      <c r="AU150" s="235" t="s">
        <v>79</v>
      </c>
      <c r="AV150" s="13" t="s">
        <v>79</v>
      </c>
      <c r="AW150" s="13" t="s">
        <v>31</v>
      </c>
      <c r="AX150" s="13" t="s">
        <v>77</v>
      </c>
      <c r="AY150" s="235" t="s">
        <v>144</v>
      </c>
    </row>
    <row r="151" s="2" customFormat="1" ht="16.5" customHeight="1">
      <c r="A151" s="40"/>
      <c r="B151" s="41"/>
      <c r="C151" s="268" t="s">
        <v>147</v>
      </c>
      <c r="D151" s="268" t="s">
        <v>228</v>
      </c>
      <c r="E151" s="269" t="s">
        <v>1222</v>
      </c>
      <c r="F151" s="270" t="s">
        <v>1151</v>
      </c>
      <c r="G151" s="271" t="s">
        <v>635</v>
      </c>
      <c r="H151" s="272">
        <v>1</v>
      </c>
      <c r="I151" s="273"/>
      <c r="J151" s="274">
        <f>ROUND(I151*H151,2)</f>
        <v>0</v>
      </c>
      <c r="K151" s="270" t="s">
        <v>19</v>
      </c>
      <c r="L151" s="275"/>
      <c r="M151" s="276" t="s">
        <v>19</v>
      </c>
      <c r="N151" s="277" t="s">
        <v>40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204</v>
      </c>
      <c r="AT151" s="217" t="s">
        <v>228</v>
      </c>
      <c r="AU151" s="217" t="s">
        <v>79</v>
      </c>
      <c r="AY151" s="19" t="s">
        <v>144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77</v>
      </c>
      <c r="BK151" s="218">
        <f>ROUND(I151*H151,2)</f>
        <v>0</v>
      </c>
      <c r="BL151" s="19" t="s">
        <v>154</v>
      </c>
      <c r="BM151" s="217" t="s">
        <v>1223</v>
      </c>
    </row>
    <row r="152" s="13" customFormat="1">
      <c r="A152" s="13"/>
      <c r="B152" s="224"/>
      <c r="C152" s="225"/>
      <c r="D152" s="226" t="s">
        <v>158</v>
      </c>
      <c r="E152" s="227" t="s">
        <v>19</v>
      </c>
      <c r="F152" s="228" t="s">
        <v>77</v>
      </c>
      <c r="G152" s="225"/>
      <c r="H152" s="229">
        <v>1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158</v>
      </c>
      <c r="AU152" s="235" t="s">
        <v>79</v>
      </c>
      <c r="AV152" s="13" t="s">
        <v>79</v>
      </c>
      <c r="AW152" s="13" t="s">
        <v>31</v>
      </c>
      <c r="AX152" s="13" t="s">
        <v>77</v>
      </c>
      <c r="AY152" s="235" t="s">
        <v>144</v>
      </c>
    </row>
    <row r="153" s="2" customFormat="1" ht="16.5" customHeight="1">
      <c r="A153" s="40"/>
      <c r="B153" s="41"/>
      <c r="C153" s="268" t="s">
        <v>539</v>
      </c>
      <c r="D153" s="268" t="s">
        <v>228</v>
      </c>
      <c r="E153" s="269" t="s">
        <v>1224</v>
      </c>
      <c r="F153" s="270" t="s">
        <v>1225</v>
      </c>
      <c r="G153" s="271" t="s">
        <v>1084</v>
      </c>
      <c r="H153" s="272">
        <v>1</v>
      </c>
      <c r="I153" s="273"/>
      <c r="J153" s="274">
        <f>ROUND(I153*H153,2)</f>
        <v>0</v>
      </c>
      <c r="K153" s="270" t="s">
        <v>19</v>
      </c>
      <c r="L153" s="275"/>
      <c r="M153" s="276" t="s">
        <v>19</v>
      </c>
      <c r="N153" s="277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204</v>
      </c>
      <c r="AT153" s="217" t="s">
        <v>228</v>
      </c>
      <c r="AU153" s="217" t="s">
        <v>79</v>
      </c>
      <c r="AY153" s="19" t="s">
        <v>144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154</v>
      </c>
      <c r="BM153" s="217" t="s">
        <v>1226</v>
      </c>
    </row>
    <row r="154" s="2" customFormat="1" ht="16.5" customHeight="1">
      <c r="A154" s="40"/>
      <c r="B154" s="41"/>
      <c r="C154" s="268" t="s">
        <v>545</v>
      </c>
      <c r="D154" s="268" t="s">
        <v>228</v>
      </c>
      <c r="E154" s="269" t="s">
        <v>1227</v>
      </c>
      <c r="F154" s="270" t="s">
        <v>1228</v>
      </c>
      <c r="G154" s="271" t="s">
        <v>1084</v>
      </c>
      <c r="H154" s="272">
        <v>3</v>
      </c>
      <c r="I154" s="273"/>
      <c r="J154" s="274">
        <f>ROUND(I154*H154,2)</f>
        <v>0</v>
      </c>
      <c r="K154" s="270" t="s">
        <v>19</v>
      </c>
      <c r="L154" s="275"/>
      <c r="M154" s="276" t="s">
        <v>19</v>
      </c>
      <c r="N154" s="277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204</v>
      </c>
      <c r="AT154" s="217" t="s">
        <v>228</v>
      </c>
      <c r="AU154" s="217" t="s">
        <v>79</v>
      </c>
      <c r="AY154" s="19" t="s">
        <v>144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154</v>
      </c>
      <c r="BM154" s="217" t="s">
        <v>1229</v>
      </c>
    </row>
    <row r="155" s="2" customFormat="1" ht="16.5" customHeight="1">
      <c r="A155" s="40"/>
      <c r="B155" s="41"/>
      <c r="C155" s="268" t="s">
        <v>550</v>
      </c>
      <c r="D155" s="268" t="s">
        <v>228</v>
      </c>
      <c r="E155" s="269" t="s">
        <v>1230</v>
      </c>
      <c r="F155" s="270" t="s">
        <v>1231</v>
      </c>
      <c r="G155" s="271" t="s">
        <v>1084</v>
      </c>
      <c r="H155" s="272">
        <v>1</v>
      </c>
      <c r="I155" s="273"/>
      <c r="J155" s="274">
        <f>ROUND(I155*H155,2)</f>
        <v>0</v>
      </c>
      <c r="K155" s="270" t="s">
        <v>19</v>
      </c>
      <c r="L155" s="275"/>
      <c r="M155" s="276" t="s">
        <v>19</v>
      </c>
      <c r="N155" s="277" t="s">
        <v>40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204</v>
      </c>
      <c r="AT155" s="217" t="s">
        <v>228</v>
      </c>
      <c r="AU155" s="217" t="s">
        <v>79</v>
      </c>
      <c r="AY155" s="19" t="s">
        <v>144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154</v>
      </c>
      <c r="BM155" s="217" t="s">
        <v>1232</v>
      </c>
    </row>
    <row r="156" s="2" customFormat="1" ht="16.5" customHeight="1">
      <c r="A156" s="40"/>
      <c r="B156" s="41"/>
      <c r="C156" s="268" t="s">
        <v>556</v>
      </c>
      <c r="D156" s="268" t="s">
        <v>228</v>
      </c>
      <c r="E156" s="269" t="s">
        <v>1233</v>
      </c>
      <c r="F156" s="270" t="s">
        <v>1234</v>
      </c>
      <c r="G156" s="271" t="s">
        <v>1084</v>
      </c>
      <c r="H156" s="272">
        <v>3</v>
      </c>
      <c r="I156" s="273"/>
      <c r="J156" s="274">
        <f>ROUND(I156*H156,2)</f>
        <v>0</v>
      </c>
      <c r="K156" s="270" t="s">
        <v>19</v>
      </c>
      <c r="L156" s="275"/>
      <c r="M156" s="276" t="s">
        <v>19</v>
      </c>
      <c r="N156" s="277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204</v>
      </c>
      <c r="AT156" s="217" t="s">
        <v>228</v>
      </c>
      <c r="AU156" s="217" t="s">
        <v>79</v>
      </c>
      <c r="AY156" s="19" t="s">
        <v>144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154</v>
      </c>
      <c r="BM156" s="217" t="s">
        <v>1235</v>
      </c>
    </row>
    <row r="157" s="2" customFormat="1" ht="16.5" customHeight="1">
      <c r="A157" s="40"/>
      <c r="B157" s="41"/>
      <c r="C157" s="268" t="s">
        <v>559</v>
      </c>
      <c r="D157" s="268" t="s">
        <v>228</v>
      </c>
      <c r="E157" s="269" t="s">
        <v>1236</v>
      </c>
      <c r="F157" s="270" t="s">
        <v>1237</v>
      </c>
      <c r="G157" s="271" t="s">
        <v>1084</v>
      </c>
      <c r="H157" s="272">
        <v>1</v>
      </c>
      <c r="I157" s="273"/>
      <c r="J157" s="274">
        <f>ROUND(I157*H157,2)</f>
        <v>0</v>
      </c>
      <c r="K157" s="270" t="s">
        <v>19</v>
      </c>
      <c r="L157" s="275"/>
      <c r="M157" s="276" t="s">
        <v>19</v>
      </c>
      <c r="N157" s="277" t="s">
        <v>40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204</v>
      </c>
      <c r="AT157" s="217" t="s">
        <v>228</v>
      </c>
      <c r="AU157" s="217" t="s">
        <v>79</v>
      </c>
      <c r="AY157" s="19" t="s">
        <v>144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154</v>
      </c>
      <c r="BM157" s="217" t="s">
        <v>1238</v>
      </c>
    </row>
    <row r="158" s="12" customFormat="1" ht="22.8" customHeight="1">
      <c r="A158" s="12"/>
      <c r="B158" s="190"/>
      <c r="C158" s="191"/>
      <c r="D158" s="192" t="s">
        <v>68</v>
      </c>
      <c r="E158" s="204" t="s">
        <v>1239</v>
      </c>
      <c r="F158" s="204" t="s">
        <v>1240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SUM(P159:P160)</f>
        <v>0</v>
      </c>
      <c r="Q158" s="198"/>
      <c r="R158" s="199">
        <f>SUM(R159:R160)</f>
        <v>0</v>
      </c>
      <c r="S158" s="198"/>
      <c r="T158" s="20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77</v>
      </c>
      <c r="AT158" s="202" t="s">
        <v>68</v>
      </c>
      <c r="AU158" s="202" t="s">
        <v>77</v>
      </c>
      <c r="AY158" s="201" t="s">
        <v>144</v>
      </c>
      <c r="BK158" s="203">
        <f>SUM(BK159:BK160)</f>
        <v>0</v>
      </c>
    </row>
    <row r="159" s="2" customFormat="1" ht="24.15" customHeight="1">
      <c r="A159" s="40"/>
      <c r="B159" s="41"/>
      <c r="C159" s="206" t="s">
        <v>388</v>
      </c>
      <c r="D159" s="206" t="s">
        <v>149</v>
      </c>
      <c r="E159" s="207" t="s">
        <v>1241</v>
      </c>
      <c r="F159" s="208" t="s">
        <v>1242</v>
      </c>
      <c r="G159" s="209" t="s">
        <v>221</v>
      </c>
      <c r="H159" s="210">
        <v>1</v>
      </c>
      <c r="I159" s="211"/>
      <c r="J159" s="212">
        <f>ROUND(I159*H159,2)</f>
        <v>0</v>
      </c>
      <c r="K159" s="208" t="s">
        <v>153</v>
      </c>
      <c r="L159" s="46"/>
      <c r="M159" s="213" t="s">
        <v>19</v>
      </c>
      <c r="N159" s="214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154</v>
      </c>
      <c r="AT159" s="217" t="s">
        <v>149</v>
      </c>
      <c r="AU159" s="217" t="s">
        <v>79</v>
      </c>
      <c r="AY159" s="19" t="s">
        <v>144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154</v>
      </c>
      <c r="BM159" s="217" t="s">
        <v>1243</v>
      </c>
    </row>
    <row r="160" s="2" customFormat="1">
      <c r="A160" s="40"/>
      <c r="B160" s="41"/>
      <c r="C160" s="42"/>
      <c r="D160" s="219" t="s">
        <v>156</v>
      </c>
      <c r="E160" s="42"/>
      <c r="F160" s="220" t="s">
        <v>1244</v>
      </c>
      <c r="G160" s="42"/>
      <c r="H160" s="42"/>
      <c r="I160" s="221"/>
      <c r="J160" s="42"/>
      <c r="K160" s="42"/>
      <c r="L160" s="46"/>
      <c r="M160" s="282"/>
      <c r="N160" s="283"/>
      <c r="O160" s="284"/>
      <c r="P160" s="284"/>
      <c r="Q160" s="284"/>
      <c r="R160" s="284"/>
      <c r="S160" s="284"/>
      <c r="T160" s="285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156</v>
      </c>
      <c r="AU160" s="19" t="s">
        <v>79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k7K415iXqGGUpmlEH7AkQggDKV6jNZ/O8qb1LjFQ3mmf5nb3X35cIeSkSTLyWeXoWkcNZh1zInHWkwUFW0Qw5w==" hashValue="KPtLWmx1+8EqFIsuxMfLnL5vjQrJ5E3U/rBGbMWm7CnPD5Ng4VD0DsyUixdePn2IH8n2OLdNO2nSsbsJtVuWFg==" algorithmName="SHA-512" password="CC35"/>
  <autoFilter ref="C84:K1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732199100"/>
    <hyperlink ref="F95" r:id="rId2" display="https://podminky.urs.cz/item/CS_URS_2021_02/741120001"/>
    <hyperlink ref="F97" r:id="rId3" display="https://podminky.urs.cz/item/CS_URS_2021_02/741120003"/>
    <hyperlink ref="F99" r:id="rId4" display="https://podminky.urs.cz/item/CS_URS_2021_02/741122611"/>
    <hyperlink ref="F107" r:id="rId5" display="https://podminky.urs.cz/item/CS_URS_2021_02/974031121"/>
    <hyperlink ref="F160" r:id="rId6" display="https://podminky.urs.cz/item/CS_URS_2021_02/741810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ROUND((SUM(BE80:BE108)),  2)</f>
        <v>0</v>
      </c>
      <c r="G33" s="40"/>
      <c r="H33" s="40"/>
      <c r="I33" s="150">
        <v>0.20999999999999999</v>
      </c>
      <c r="J33" s="149">
        <f>ROUND(((SUM(BE80:BE108))*I33),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ROUND((SUM(BF80:BF108)),  2)</f>
        <v>0</v>
      </c>
      <c r="G34" s="40"/>
      <c r="H34" s="40"/>
      <c r="I34" s="150">
        <v>0.14999999999999999</v>
      </c>
      <c r="J34" s="149">
        <f>ROUND(((SUM(BF80:BF108))*I34),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ROUND((SUM(BG80:BG108)),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ROUND((SUM(BH80:BH108)),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ROUND((SUM(BI80:BI108)),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E.2.13 - Vnitřní vybavení budov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128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129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Háj ve Slezsku ON - oprava veřejných WC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E.2.13 - Vnitřní vybavení budov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 xml:space="preserve"> </v>
      </c>
      <c r="G74" s="42"/>
      <c r="H74" s="42"/>
      <c r="I74" s="34" t="s">
        <v>23</v>
      </c>
      <c r="J74" s="74" t="str">
        <f>IF(J12="","",J12)</f>
        <v>10. 5. 2021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 xml:space="preserve"> </v>
      </c>
      <c r="G76" s="42"/>
      <c r="H76" s="42"/>
      <c r="I76" s="34" t="s">
        <v>30</v>
      </c>
      <c r="J76" s="38" t="str">
        <f>E21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28</v>
      </c>
      <c r="D77" s="42"/>
      <c r="E77" s="42"/>
      <c r="F77" s="29" t="str">
        <f>IF(E18="","",E18)</f>
        <v>Vyplň údaj</v>
      </c>
      <c r="G77" s="42"/>
      <c r="H77" s="42"/>
      <c r="I77" s="34" t="s">
        <v>32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130</v>
      </c>
      <c r="D79" s="182" t="s">
        <v>54</v>
      </c>
      <c r="E79" s="182" t="s">
        <v>50</v>
      </c>
      <c r="F79" s="182" t="s">
        <v>51</v>
      </c>
      <c r="G79" s="182" t="s">
        <v>131</v>
      </c>
      <c r="H79" s="182" t="s">
        <v>132</v>
      </c>
      <c r="I79" s="182" t="s">
        <v>133</v>
      </c>
      <c r="J79" s="182" t="s">
        <v>103</v>
      </c>
      <c r="K79" s="183" t="s">
        <v>134</v>
      </c>
      <c r="L79" s="184"/>
      <c r="M79" s="94" t="s">
        <v>19</v>
      </c>
      <c r="N79" s="95" t="s">
        <v>39</v>
      </c>
      <c r="O79" s="95" t="s">
        <v>135</v>
      </c>
      <c r="P79" s="95" t="s">
        <v>136</v>
      </c>
      <c r="Q79" s="95" t="s">
        <v>137</v>
      </c>
      <c r="R79" s="95" t="s">
        <v>138</v>
      </c>
      <c r="S79" s="95" t="s">
        <v>139</v>
      </c>
      <c r="T79" s="96" t="s">
        <v>140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141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68</v>
      </c>
      <c r="AU80" s="19" t="s">
        <v>104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68</v>
      </c>
      <c r="E81" s="193" t="s">
        <v>623</v>
      </c>
      <c r="F81" s="193" t="s">
        <v>624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SUM(P82:P108)</f>
        <v>0</v>
      </c>
      <c r="Q81" s="198"/>
      <c r="R81" s="199">
        <f>SUM(R82:R108)</f>
        <v>0</v>
      </c>
      <c r="S81" s="198"/>
      <c r="T81" s="200">
        <f>SUM(T82:T108)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154</v>
      </c>
      <c r="AT81" s="202" t="s">
        <v>68</v>
      </c>
      <c r="AU81" s="202" t="s">
        <v>69</v>
      </c>
      <c r="AY81" s="201" t="s">
        <v>144</v>
      </c>
      <c r="BK81" s="203">
        <f>SUM(BK82:BK108)</f>
        <v>0</v>
      </c>
    </row>
    <row r="82" s="2" customFormat="1" ht="16.5" customHeight="1">
      <c r="A82" s="40"/>
      <c r="B82" s="41"/>
      <c r="C82" s="206" t="s">
        <v>77</v>
      </c>
      <c r="D82" s="206" t="s">
        <v>149</v>
      </c>
      <c r="E82" s="207" t="s">
        <v>1246</v>
      </c>
      <c r="F82" s="208" t="s">
        <v>1247</v>
      </c>
      <c r="G82" s="209" t="s">
        <v>635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40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628</v>
      </c>
      <c r="AT82" s="217" t="s">
        <v>149</v>
      </c>
      <c r="AU82" s="217" t="s">
        <v>77</v>
      </c>
      <c r="AY82" s="19" t="s">
        <v>144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77</v>
      </c>
      <c r="BK82" s="218">
        <f>ROUND(I82*H82,2)</f>
        <v>0</v>
      </c>
      <c r="BL82" s="19" t="s">
        <v>628</v>
      </c>
      <c r="BM82" s="217" t="s">
        <v>1248</v>
      </c>
    </row>
    <row r="83" s="13" customFormat="1">
      <c r="A83" s="13"/>
      <c r="B83" s="224"/>
      <c r="C83" s="225"/>
      <c r="D83" s="226" t="s">
        <v>158</v>
      </c>
      <c r="E83" s="227" t="s">
        <v>19</v>
      </c>
      <c r="F83" s="228" t="s">
        <v>77</v>
      </c>
      <c r="G83" s="225"/>
      <c r="H83" s="229">
        <v>1</v>
      </c>
      <c r="I83" s="230"/>
      <c r="J83" s="225"/>
      <c r="K83" s="225"/>
      <c r="L83" s="231"/>
      <c r="M83" s="232"/>
      <c r="N83" s="233"/>
      <c r="O83" s="233"/>
      <c r="P83" s="233"/>
      <c r="Q83" s="233"/>
      <c r="R83" s="233"/>
      <c r="S83" s="233"/>
      <c r="T83" s="234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5" t="s">
        <v>158</v>
      </c>
      <c r="AU83" s="235" t="s">
        <v>77</v>
      </c>
      <c r="AV83" s="13" t="s">
        <v>79</v>
      </c>
      <c r="AW83" s="13" t="s">
        <v>31</v>
      </c>
      <c r="AX83" s="13" t="s">
        <v>69</v>
      </c>
      <c r="AY83" s="235" t="s">
        <v>144</v>
      </c>
    </row>
    <row r="84" s="14" customFormat="1">
      <c r="A84" s="14"/>
      <c r="B84" s="236"/>
      <c r="C84" s="237"/>
      <c r="D84" s="226" t="s">
        <v>158</v>
      </c>
      <c r="E84" s="238" t="s">
        <v>19</v>
      </c>
      <c r="F84" s="239" t="s">
        <v>160</v>
      </c>
      <c r="G84" s="237"/>
      <c r="H84" s="240">
        <v>1</v>
      </c>
      <c r="I84" s="241"/>
      <c r="J84" s="237"/>
      <c r="K84" s="237"/>
      <c r="L84" s="242"/>
      <c r="M84" s="243"/>
      <c r="N84" s="244"/>
      <c r="O84" s="244"/>
      <c r="P84" s="244"/>
      <c r="Q84" s="244"/>
      <c r="R84" s="244"/>
      <c r="S84" s="244"/>
      <c r="T84" s="245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46" t="s">
        <v>158</v>
      </c>
      <c r="AU84" s="246" t="s">
        <v>77</v>
      </c>
      <c r="AV84" s="14" t="s">
        <v>145</v>
      </c>
      <c r="AW84" s="14" t="s">
        <v>31</v>
      </c>
      <c r="AX84" s="14" t="s">
        <v>77</v>
      </c>
      <c r="AY84" s="246" t="s">
        <v>144</v>
      </c>
    </row>
    <row r="85" s="2" customFormat="1" ht="16.5" customHeight="1">
      <c r="A85" s="40"/>
      <c r="B85" s="41"/>
      <c r="C85" s="206" t="s">
        <v>79</v>
      </c>
      <c r="D85" s="206" t="s">
        <v>149</v>
      </c>
      <c r="E85" s="207" t="s">
        <v>1249</v>
      </c>
      <c r="F85" s="208" t="s">
        <v>1250</v>
      </c>
      <c r="G85" s="209" t="s">
        <v>635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628</v>
      </c>
      <c r="AT85" s="217" t="s">
        <v>149</v>
      </c>
      <c r="AU85" s="217" t="s">
        <v>77</v>
      </c>
      <c r="AY85" s="19" t="s">
        <v>144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628</v>
      </c>
      <c r="BM85" s="217" t="s">
        <v>1251</v>
      </c>
    </row>
    <row r="86" s="13" customFormat="1">
      <c r="A86" s="13"/>
      <c r="B86" s="224"/>
      <c r="C86" s="225"/>
      <c r="D86" s="226" t="s">
        <v>158</v>
      </c>
      <c r="E86" s="227" t="s">
        <v>19</v>
      </c>
      <c r="F86" s="228" t="s">
        <v>1252</v>
      </c>
      <c r="G86" s="225"/>
      <c r="H86" s="229">
        <v>1</v>
      </c>
      <c r="I86" s="230"/>
      <c r="J86" s="225"/>
      <c r="K86" s="225"/>
      <c r="L86" s="231"/>
      <c r="M86" s="232"/>
      <c r="N86" s="233"/>
      <c r="O86" s="233"/>
      <c r="P86" s="233"/>
      <c r="Q86" s="233"/>
      <c r="R86" s="233"/>
      <c r="S86" s="233"/>
      <c r="T86" s="23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5" t="s">
        <v>158</v>
      </c>
      <c r="AU86" s="235" t="s">
        <v>77</v>
      </c>
      <c r="AV86" s="13" t="s">
        <v>79</v>
      </c>
      <c r="AW86" s="13" t="s">
        <v>31</v>
      </c>
      <c r="AX86" s="13" t="s">
        <v>69</v>
      </c>
      <c r="AY86" s="235" t="s">
        <v>144</v>
      </c>
    </row>
    <row r="87" s="14" customFormat="1">
      <c r="A87" s="14"/>
      <c r="B87" s="236"/>
      <c r="C87" s="237"/>
      <c r="D87" s="226" t="s">
        <v>158</v>
      </c>
      <c r="E87" s="238" t="s">
        <v>19</v>
      </c>
      <c r="F87" s="239" t="s">
        <v>160</v>
      </c>
      <c r="G87" s="237"/>
      <c r="H87" s="240">
        <v>1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6" t="s">
        <v>158</v>
      </c>
      <c r="AU87" s="246" t="s">
        <v>77</v>
      </c>
      <c r="AV87" s="14" t="s">
        <v>145</v>
      </c>
      <c r="AW87" s="14" t="s">
        <v>31</v>
      </c>
      <c r="AX87" s="14" t="s">
        <v>77</v>
      </c>
      <c r="AY87" s="246" t="s">
        <v>144</v>
      </c>
    </row>
    <row r="88" s="2" customFormat="1" ht="16.5" customHeight="1">
      <c r="A88" s="40"/>
      <c r="B88" s="41"/>
      <c r="C88" s="206" t="s">
        <v>145</v>
      </c>
      <c r="D88" s="206" t="s">
        <v>149</v>
      </c>
      <c r="E88" s="207" t="s">
        <v>1253</v>
      </c>
      <c r="F88" s="208" t="s">
        <v>1254</v>
      </c>
      <c r="G88" s="209" t="s">
        <v>635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628</v>
      </c>
      <c r="AT88" s="217" t="s">
        <v>149</v>
      </c>
      <c r="AU88" s="217" t="s">
        <v>77</v>
      </c>
      <c r="AY88" s="19" t="s">
        <v>144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628</v>
      </c>
      <c r="BM88" s="217" t="s">
        <v>1255</v>
      </c>
    </row>
    <row r="89" s="13" customFormat="1">
      <c r="A89" s="13"/>
      <c r="B89" s="224"/>
      <c r="C89" s="225"/>
      <c r="D89" s="226" t="s">
        <v>158</v>
      </c>
      <c r="E89" s="227" t="s">
        <v>19</v>
      </c>
      <c r="F89" s="228" t="s">
        <v>1256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158</v>
      </c>
      <c r="AU89" s="235" t="s">
        <v>77</v>
      </c>
      <c r="AV89" s="13" t="s">
        <v>79</v>
      </c>
      <c r="AW89" s="13" t="s">
        <v>31</v>
      </c>
      <c r="AX89" s="13" t="s">
        <v>69</v>
      </c>
      <c r="AY89" s="235" t="s">
        <v>144</v>
      </c>
    </row>
    <row r="90" s="14" customFormat="1">
      <c r="A90" s="14"/>
      <c r="B90" s="236"/>
      <c r="C90" s="237"/>
      <c r="D90" s="226" t="s">
        <v>158</v>
      </c>
      <c r="E90" s="238" t="s">
        <v>19</v>
      </c>
      <c r="F90" s="239" t="s">
        <v>160</v>
      </c>
      <c r="G90" s="237"/>
      <c r="H90" s="240">
        <v>1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158</v>
      </c>
      <c r="AU90" s="246" t="s">
        <v>77</v>
      </c>
      <c r="AV90" s="14" t="s">
        <v>145</v>
      </c>
      <c r="AW90" s="14" t="s">
        <v>31</v>
      </c>
      <c r="AX90" s="14" t="s">
        <v>77</v>
      </c>
      <c r="AY90" s="246" t="s">
        <v>144</v>
      </c>
    </row>
    <row r="91" s="2" customFormat="1" ht="16.5" customHeight="1">
      <c r="A91" s="40"/>
      <c r="B91" s="41"/>
      <c r="C91" s="206" t="s">
        <v>154</v>
      </c>
      <c r="D91" s="206" t="s">
        <v>149</v>
      </c>
      <c r="E91" s="207" t="s">
        <v>1257</v>
      </c>
      <c r="F91" s="208" t="s">
        <v>1258</v>
      </c>
      <c r="G91" s="209" t="s">
        <v>635</v>
      </c>
      <c r="H91" s="210">
        <v>1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628</v>
      </c>
      <c r="AT91" s="217" t="s">
        <v>149</v>
      </c>
      <c r="AU91" s="217" t="s">
        <v>77</v>
      </c>
      <c r="AY91" s="19" t="s">
        <v>144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628</v>
      </c>
      <c r="BM91" s="217" t="s">
        <v>1259</v>
      </c>
    </row>
    <row r="92" s="13" customFormat="1">
      <c r="A92" s="13"/>
      <c r="B92" s="224"/>
      <c r="C92" s="225"/>
      <c r="D92" s="226" t="s">
        <v>158</v>
      </c>
      <c r="E92" s="227" t="s">
        <v>19</v>
      </c>
      <c r="F92" s="228" t="s">
        <v>1252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158</v>
      </c>
      <c r="AU92" s="235" t="s">
        <v>77</v>
      </c>
      <c r="AV92" s="13" t="s">
        <v>79</v>
      </c>
      <c r="AW92" s="13" t="s">
        <v>31</v>
      </c>
      <c r="AX92" s="13" t="s">
        <v>69</v>
      </c>
      <c r="AY92" s="235" t="s">
        <v>144</v>
      </c>
    </row>
    <row r="93" s="14" customFormat="1">
      <c r="A93" s="14"/>
      <c r="B93" s="236"/>
      <c r="C93" s="237"/>
      <c r="D93" s="226" t="s">
        <v>158</v>
      </c>
      <c r="E93" s="238" t="s">
        <v>19</v>
      </c>
      <c r="F93" s="239" t="s">
        <v>160</v>
      </c>
      <c r="G93" s="237"/>
      <c r="H93" s="240">
        <v>1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158</v>
      </c>
      <c r="AU93" s="246" t="s">
        <v>77</v>
      </c>
      <c r="AV93" s="14" t="s">
        <v>145</v>
      </c>
      <c r="AW93" s="14" t="s">
        <v>31</v>
      </c>
      <c r="AX93" s="14" t="s">
        <v>77</v>
      </c>
      <c r="AY93" s="246" t="s">
        <v>144</v>
      </c>
    </row>
    <row r="94" s="2" customFormat="1" ht="21.75" customHeight="1">
      <c r="A94" s="40"/>
      <c r="B94" s="41"/>
      <c r="C94" s="206" t="s">
        <v>181</v>
      </c>
      <c r="D94" s="206" t="s">
        <v>149</v>
      </c>
      <c r="E94" s="207" t="s">
        <v>1260</v>
      </c>
      <c r="F94" s="208" t="s">
        <v>1261</v>
      </c>
      <c r="G94" s="209" t="s">
        <v>635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628</v>
      </c>
      <c r="AT94" s="217" t="s">
        <v>149</v>
      </c>
      <c r="AU94" s="217" t="s">
        <v>77</v>
      </c>
      <c r="AY94" s="19" t="s">
        <v>144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628</v>
      </c>
      <c r="BM94" s="217" t="s">
        <v>1262</v>
      </c>
    </row>
    <row r="95" s="13" customFormat="1">
      <c r="A95" s="13"/>
      <c r="B95" s="224"/>
      <c r="C95" s="225"/>
      <c r="D95" s="226" t="s">
        <v>158</v>
      </c>
      <c r="E95" s="227" t="s">
        <v>19</v>
      </c>
      <c r="F95" s="228" t="s">
        <v>1252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158</v>
      </c>
      <c r="AU95" s="235" t="s">
        <v>77</v>
      </c>
      <c r="AV95" s="13" t="s">
        <v>79</v>
      </c>
      <c r="AW95" s="13" t="s">
        <v>31</v>
      </c>
      <c r="AX95" s="13" t="s">
        <v>69</v>
      </c>
      <c r="AY95" s="235" t="s">
        <v>144</v>
      </c>
    </row>
    <row r="96" s="14" customFormat="1">
      <c r="A96" s="14"/>
      <c r="B96" s="236"/>
      <c r="C96" s="237"/>
      <c r="D96" s="226" t="s">
        <v>158</v>
      </c>
      <c r="E96" s="238" t="s">
        <v>19</v>
      </c>
      <c r="F96" s="239" t="s">
        <v>160</v>
      </c>
      <c r="G96" s="237"/>
      <c r="H96" s="240">
        <v>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158</v>
      </c>
      <c r="AU96" s="246" t="s">
        <v>77</v>
      </c>
      <c r="AV96" s="14" t="s">
        <v>145</v>
      </c>
      <c r="AW96" s="14" t="s">
        <v>31</v>
      </c>
      <c r="AX96" s="14" t="s">
        <v>77</v>
      </c>
      <c r="AY96" s="246" t="s">
        <v>144</v>
      </c>
    </row>
    <row r="97" s="2" customFormat="1" ht="16.5" customHeight="1">
      <c r="A97" s="40"/>
      <c r="B97" s="41"/>
      <c r="C97" s="206" t="s">
        <v>187</v>
      </c>
      <c r="D97" s="206" t="s">
        <v>149</v>
      </c>
      <c r="E97" s="207" t="s">
        <v>1263</v>
      </c>
      <c r="F97" s="208" t="s">
        <v>1264</v>
      </c>
      <c r="G97" s="209" t="s">
        <v>635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628</v>
      </c>
      <c r="AT97" s="217" t="s">
        <v>149</v>
      </c>
      <c r="AU97" s="217" t="s">
        <v>77</v>
      </c>
      <c r="AY97" s="19" t="s">
        <v>144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628</v>
      </c>
      <c r="BM97" s="217" t="s">
        <v>1265</v>
      </c>
    </row>
    <row r="98" s="13" customFormat="1">
      <c r="A98" s="13"/>
      <c r="B98" s="224"/>
      <c r="C98" s="225"/>
      <c r="D98" s="226" t="s">
        <v>158</v>
      </c>
      <c r="E98" s="227" t="s">
        <v>19</v>
      </c>
      <c r="F98" s="228" t="s">
        <v>1266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158</v>
      </c>
      <c r="AU98" s="235" t="s">
        <v>77</v>
      </c>
      <c r="AV98" s="13" t="s">
        <v>79</v>
      </c>
      <c r="AW98" s="13" t="s">
        <v>31</v>
      </c>
      <c r="AX98" s="13" t="s">
        <v>69</v>
      </c>
      <c r="AY98" s="235" t="s">
        <v>144</v>
      </c>
    </row>
    <row r="99" s="14" customFormat="1">
      <c r="A99" s="14"/>
      <c r="B99" s="236"/>
      <c r="C99" s="237"/>
      <c r="D99" s="226" t="s">
        <v>158</v>
      </c>
      <c r="E99" s="238" t="s">
        <v>19</v>
      </c>
      <c r="F99" s="239" t="s">
        <v>160</v>
      </c>
      <c r="G99" s="237"/>
      <c r="H99" s="240">
        <v>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158</v>
      </c>
      <c r="AU99" s="246" t="s">
        <v>77</v>
      </c>
      <c r="AV99" s="14" t="s">
        <v>145</v>
      </c>
      <c r="AW99" s="14" t="s">
        <v>31</v>
      </c>
      <c r="AX99" s="14" t="s">
        <v>77</v>
      </c>
      <c r="AY99" s="246" t="s">
        <v>144</v>
      </c>
    </row>
    <row r="100" s="2" customFormat="1" ht="16.5" customHeight="1">
      <c r="A100" s="40"/>
      <c r="B100" s="41"/>
      <c r="C100" s="206" t="s">
        <v>196</v>
      </c>
      <c r="D100" s="206" t="s">
        <v>149</v>
      </c>
      <c r="E100" s="207" t="s">
        <v>1267</v>
      </c>
      <c r="F100" s="208" t="s">
        <v>1268</v>
      </c>
      <c r="G100" s="209" t="s">
        <v>635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628</v>
      </c>
      <c r="AT100" s="217" t="s">
        <v>149</v>
      </c>
      <c r="AU100" s="217" t="s">
        <v>77</v>
      </c>
      <c r="AY100" s="19" t="s">
        <v>144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628</v>
      </c>
      <c r="BM100" s="217" t="s">
        <v>1269</v>
      </c>
    </row>
    <row r="101" s="13" customFormat="1">
      <c r="A101" s="13"/>
      <c r="B101" s="224"/>
      <c r="C101" s="225"/>
      <c r="D101" s="226" t="s">
        <v>158</v>
      </c>
      <c r="E101" s="227" t="s">
        <v>19</v>
      </c>
      <c r="F101" s="228" t="s">
        <v>1252</v>
      </c>
      <c r="G101" s="225"/>
      <c r="H101" s="229">
        <v>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158</v>
      </c>
      <c r="AU101" s="235" t="s">
        <v>77</v>
      </c>
      <c r="AV101" s="13" t="s">
        <v>79</v>
      </c>
      <c r="AW101" s="13" t="s">
        <v>31</v>
      </c>
      <c r="AX101" s="13" t="s">
        <v>69</v>
      </c>
      <c r="AY101" s="235" t="s">
        <v>144</v>
      </c>
    </row>
    <row r="102" s="14" customFormat="1">
      <c r="A102" s="14"/>
      <c r="B102" s="236"/>
      <c r="C102" s="237"/>
      <c r="D102" s="226" t="s">
        <v>158</v>
      </c>
      <c r="E102" s="238" t="s">
        <v>19</v>
      </c>
      <c r="F102" s="239" t="s">
        <v>160</v>
      </c>
      <c r="G102" s="237"/>
      <c r="H102" s="240">
        <v>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158</v>
      </c>
      <c r="AU102" s="246" t="s">
        <v>77</v>
      </c>
      <c r="AV102" s="14" t="s">
        <v>145</v>
      </c>
      <c r="AW102" s="14" t="s">
        <v>31</v>
      </c>
      <c r="AX102" s="14" t="s">
        <v>77</v>
      </c>
      <c r="AY102" s="246" t="s">
        <v>144</v>
      </c>
    </row>
    <row r="103" s="2" customFormat="1" ht="16.5" customHeight="1">
      <c r="A103" s="40"/>
      <c r="B103" s="41"/>
      <c r="C103" s="206" t="s">
        <v>204</v>
      </c>
      <c r="D103" s="206" t="s">
        <v>149</v>
      </c>
      <c r="E103" s="207" t="s">
        <v>1270</v>
      </c>
      <c r="F103" s="208" t="s">
        <v>1271</v>
      </c>
      <c r="G103" s="209" t="s">
        <v>635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628</v>
      </c>
      <c r="AT103" s="217" t="s">
        <v>149</v>
      </c>
      <c r="AU103" s="217" t="s">
        <v>77</v>
      </c>
      <c r="AY103" s="19" t="s">
        <v>144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628</v>
      </c>
      <c r="BM103" s="217" t="s">
        <v>1272</v>
      </c>
    </row>
    <row r="104" s="13" customFormat="1">
      <c r="A104" s="13"/>
      <c r="B104" s="224"/>
      <c r="C104" s="225"/>
      <c r="D104" s="226" t="s">
        <v>158</v>
      </c>
      <c r="E104" s="227" t="s">
        <v>19</v>
      </c>
      <c r="F104" s="228" t="s">
        <v>77</v>
      </c>
      <c r="G104" s="225"/>
      <c r="H104" s="229">
        <v>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158</v>
      </c>
      <c r="AU104" s="235" t="s">
        <v>77</v>
      </c>
      <c r="AV104" s="13" t="s">
        <v>79</v>
      </c>
      <c r="AW104" s="13" t="s">
        <v>31</v>
      </c>
      <c r="AX104" s="13" t="s">
        <v>69</v>
      </c>
      <c r="AY104" s="235" t="s">
        <v>144</v>
      </c>
    </row>
    <row r="105" s="14" customFormat="1">
      <c r="A105" s="14"/>
      <c r="B105" s="236"/>
      <c r="C105" s="237"/>
      <c r="D105" s="226" t="s">
        <v>158</v>
      </c>
      <c r="E105" s="238" t="s">
        <v>19</v>
      </c>
      <c r="F105" s="239" t="s">
        <v>160</v>
      </c>
      <c r="G105" s="237"/>
      <c r="H105" s="240">
        <v>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158</v>
      </c>
      <c r="AU105" s="246" t="s">
        <v>77</v>
      </c>
      <c r="AV105" s="14" t="s">
        <v>145</v>
      </c>
      <c r="AW105" s="14" t="s">
        <v>31</v>
      </c>
      <c r="AX105" s="14" t="s">
        <v>77</v>
      </c>
      <c r="AY105" s="246" t="s">
        <v>144</v>
      </c>
    </row>
    <row r="106" s="2" customFormat="1" ht="16.5" customHeight="1">
      <c r="A106" s="40"/>
      <c r="B106" s="41"/>
      <c r="C106" s="206" t="s">
        <v>209</v>
      </c>
      <c r="D106" s="206" t="s">
        <v>149</v>
      </c>
      <c r="E106" s="207" t="s">
        <v>1273</v>
      </c>
      <c r="F106" s="208" t="s">
        <v>1274</v>
      </c>
      <c r="G106" s="209" t="s">
        <v>635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628</v>
      </c>
      <c r="AT106" s="217" t="s">
        <v>149</v>
      </c>
      <c r="AU106" s="217" t="s">
        <v>77</v>
      </c>
      <c r="AY106" s="19" t="s">
        <v>144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628</v>
      </c>
      <c r="BM106" s="217" t="s">
        <v>1275</v>
      </c>
    </row>
    <row r="107" s="13" customFormat="1">
      <c r="A107" s="13"/>
      <c r="B107" s="224"/>
      <c r="C107" s="225"/>
      <c r="D107" s="226" t="s">
        <v>158</v>
      </c>
      <c r="E107" s="227" t="s">
        <v>19</v>
      </c>
      <c r="F107" s="228" t="s">
        <v>1252</v>
      </c>
      <c r="G107" s="225"/>
      <c r="H107" s="229">
        <v>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158</v>
      </c>
      <c r="AU107" s="235" t="s">
        <v>77</v>
      </c>
      <c r="AV107" s="13" t="s">
        <v>79</v>
      </c>
      <c r="AW107" s="13" t="s">
        <v>31</v>
      </c>
      <c r="AX107" s="13" t="s">
        <v>69</v>
      </c>
      <c r="AY107" s="235" t="s">
        <v>144</v>
      </c>
    </row>
    <row r="108" s="14" customFormat="1">
      <c r="A108" s="14"/>
      <c r="B108" s="236"/>
      <c r="C108" s="237"/>
      <c r="D108" s="226" t="s">
        <v>158</v>
      </c>
      <c r="E108" s="238" t="s">
        <v>19</v>
      </c>
      <c r="F108" s="239" t="s">
        <v>160</v>
      </c>
      <c r="G108" s="237"/>
      <c r="H108" s="240">
        <v>1</v>
      </c>
      <c r="I108" s="241"/>
      <c r="J108" s="237"/>
      <c r="K108" s="237"/>
      <c r="L108" s="242"/>
      <c r="M108" s="286"/>
      <c r="N108" s="287"/>
      <c r="O108" s="287"/>
      <c r="P108" s="287"/>
      <c r="Q108" s="287"/>
      <c r="R108" s="287"/>
      <c r="S108" s="287"/>
      <c r="T108" s="28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158</v>
      </c>
      <c r="AU108" s="246" t="s">
        <v>77</v>
      </c>
      <c r="AV108" s="14" t="s">
        <v>145</v>
      </c>
      <c r="AW108" s="14" t="s">
        <v>31</v>
      </c>
      <c r="AX108" s="14" t="s">
        <v>77</v>
      </c>
      <c r="AY108" s="246" t="s">
        <v>144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rVLtKV02Krnf2fr/Eb6bJumFXnC9FTGbcLSsdJ1CsslRyh2+zqXXn0mbKryT8Y+QW+ZvPGVoUeuan4ZTMdY0tg==" hashValue="jiLKTpiJft4gkS6ve1AnrTb3opcGV6Tom6OuSQ4zjhj0x5adt07OkmZPM1s/xdZdwY9/sdutQ1krpFKjwxEpmw==" algorithmName="SHA-512" password="CC35"/>
  <autoFilter ref="C79:K10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Háj ve Slezsku ON - oprava veřejných WC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10. 5. 2021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ROUND((SUM(BE81:BE86)),  2)</f>
        <v>0</v>
      </c>
      <c r="G33" s="40"/>
      <c r="H33" s="40"/>
      <c r="I33" s="150">
        <v>0.20999999999999999</v>
      </c>
      <c r="J33" s="149">
        <f>ROUND(((SUM(BE81:BE86))*I33),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ROUND((SUM(BF81:BF86)),  2)</f>
        <v>0</v>
      </c>
      <c r="G34" s="40"/>
      <c r="H34" s="40"/>
      <c r="I34" s="150">
        <v>0.14999999999999999</v>
      </c>
      <c r="J34" s="149">
        <f>ROUND(((SUM(BF81:BF86))*I34),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ROUND((SUM(BG81:BG86)),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ROUND((SUM(BH81:BH86)),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ROUND((SUM(BI81:BI86)),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Háj ve Slezsku ON - oprava veřejných WC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10. 5. 2021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1277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1278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Háj ve Slezsku ON - oprava veřejných WC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VON - Vedlejší a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10. 5. 2021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130</v>
      </c>
      <c r="D80" s="182" t="s">
        <v>54</v>
      </c>
      <c r="E80" s="182" t="s">
        <v>50</v>
      </c>
      <c r="F80" s="182" t="s">
        <v>51</v>
      </c>
      <c r="G80" s="182" t="s">
        <v>131</v>
      </c>
      <c r="H80" s="182" t="s">
        <v>132</v>
      </c>
      <c r="I80" s="182" t="s">
        <v>133</v>
      </c>
      <c r="J80" s="182" t="s">
        <v>103</v>
      </c>
      <c r="K80" s="183" t="s">
        <v>134</v>
      </c>
      <c r="L80" s="184"/>
      <c r="M80" s="94" t="s">
        <v>19</v>
      </c>
      <c r="N80" s="95" t="s">
        <v>39</v>
      </c>
      <c r="O80" s="95" t="s">
        <v>135</v>
      </c>
      <c r="P80" s="95" t="s">
        <v>136</v>
      </c>
      <c r="Q80" s="95" t="s">
        <v>137</v>
      </c>
      <c r="R80" s="95" t="s">
        <v>138</v>
      </c>
      <c r="S80" s="95" t="s">
        <v>139</v>
      </c>
      <c r="T80" s="96" t="s">
        <v>140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141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104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68</v>
      </c>
      <c r="E82" s="193" t="s">
        <v>1279</v>
      </c>
      <c r="F82" s="193" t="s">
        <v>1280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181</v>
      </c>
      <c r="AT82" s="202" t="s">
        <v>68</v>
      </c>
      <c r="AU82" s="202" t="s">
        <v>69</v>
      </c>
      <c r="AY82" s="201" t="s">
        <v>144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68</v>
      </c>
      <c r="E83" s="204" t="s">
        <v>1281</v>
      </c>
      <c r="F83" s="204" t="s">
        <v>1282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181</v>
      </c>
      <c r="AT83" s="202" t="s">
        <v>68</v>
      </c>
      <c r="AU83" s="202" t="s">
        <v>77</v>
      </c>
      <c r="AY83" s="201" t="s">
        <v>144</v>
      </c>
      <c r="BK83" s="203">
        <f>SUM(BK84:BK86)</f>
        <v>0</v>
      </c>
    </row>
    <row r="84" s="2" customFormat="1" ht="16.5" customHeight="1">
      <c r="A84" s="40"/>
      <c r="B84" s="41"/>
      <c r="C84" s="206" t="s">
        <v>77</v>
      </c>
      <c r="D84" s="206" t="s">
        <v>149</v>
      </c>
      <c r="E84" s="207" t="s">
        <v>1283</v>
      </c>
      <c r="F84" s="208" t="s">
        <v>1282</v>
      </c>
      <c r="G84" s="209" t="s">
        <v>1284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40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1285</v>
      </c>
      <c r="AT84" s="217" t="s">
        <v>149</v>
      </c>
      <c r="AU84" s="217" t="s">
        <v>79</v>
      </c>
      <c r="AY84" s="19" t="s">
        <v>144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77</v>
      </c>
      <c r="BK84" s="218">
        <f>ROUND(I84*H84,2)</f>
        <v>0</v>
      </c>
      <c r="BL84" s="19" t="s">
        <v>1285</v>
      </c>
      <c r="BM84" s="217" t="s">
        <v>1286</v>
      </c>
    </row>
    <row r="85" s="13" customFormat="1">
      <c r="A85" s="13"/>
      <c r="B85" s="224"/>
      <c r="C85" s="225"/>
      <c r="D85" s="226" t="s">
        <v>158</v>
      </c>
      <c r="E85" s="227" t="s">
        <v>19</v>
      </c>
      <c r="F85" s="228" t="s">
        <v>1287</v>
      </c>
      <c r="G85" s="225"/>
      <c r="H85" s="229">
        <v>1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158</v>
      </c>
      <c r="AU85" s="235" t="s">
        <v>79</v>
      </c>
      <c r="AV85" s="13" t="s">
        <v>79</v>
      </c>
      <c r="AW85" s="13" t="s">
        <v>31</v>
      </c>
      <c r="AX85" s="13" t="s">
        <v>69</v>
      </c>
      <c r="AY85" s="235" t="s">
        <v>144</v>
      </c>
    </row>
    <row r="86" s="14" customFormat="1">
      <c r="A86" s="14"/>
      <c r="B86" s="236"/>
      <c r="C86" s="237"/>
      <c r="D86" s="226" t="s">
        <v>158</v>
      </c>
      <c r="E86" s="238" t="s">
        <v>19</v>
      </c>
      <c r="F86" s="239" t="s">
        <v>160</v>
      </c>
      <c r="G86" s="237"/>
      <c r="H86" s="240">
        <v>1</v>
      </c>
      <c r="I86" s="241"/>
      <c r="J86" s="237"/>
      <c r="K86" s="237"/>
      <c r="L86" s="242"/>
      <c r="M86" s="286"/>
      <c r="N86" s="287"/>
      <c r="O86" s="287"/>
      <c r="P86" s="287"/>
      <c r="Q86" s="287"/>
      <c r="R86" s="287"/>
      <c r="S86" s="287"/>
      <c r="T86" s="288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158</v>
      </c>
      <c r="AU86" s="246" t="s">
        <v>79</v>
      </c>
      <c r="AV86" s="14" t="s">
        <v>145</v>
      </c>
      <c r="AW86" s="14" t="s">
        <v>31</v>
      </c>
      <c r="AX86" s="14" t="s">
        <v>77</v>
      </c>
      <c r="AY86" s="246" t="s">
        <v>144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4yOpQMEgyZqqWL10F9Gdbs3/p68DGd3eKjKibKCNhJrxWuzkmIFzMoR+9Gfi2ki0tX7iNwc2Bf+FnCF5KFsHeQ==" hashValue="7r3y1tPIze5oOSvxKY8Ppy1FqLO1Ayt0BeKgcgMizVP5M80/qgfniTO2r29zKITQX/JGrnrPOTfpo5GrX9ebbQ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1288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1289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1290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1291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1292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1293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1294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1295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1296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1297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1298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76</v>
      </c>
      <c r="F18" s="304" t="s">
        <v>1299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1300</v>
      </c>
      <c r="F19" s="304" t="s">
        <v>1301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1302</v>
      </c>
      <c r="F20" s="304" t="s">
        <v>1303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95</v>
      </c>
      <c r="F21" s="304" t="s">
        <v>96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623</v>
      </c>
      <c r="F22" s="304" t="s">
        <v>624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1304</v>
      </c>
      <c r="F23" s="304" t="s">
        <v>1305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1306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1307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1308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1309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1310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1311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1312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1313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1314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130</v>
      </c>
      <c r="F36" s="304"/>
      <c r="G36" s="304" t="s">
        <v>1315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1316</v>
      </c>
      <c r="F37" s="304"/>
      <c r="G37" s="304" t="s">
        <v>1317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50</v>
      </c>
      <c r="F38" s="304"/>
      <c r="G38" s="304" t="s">
        <v>1318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51</v>
      </c>
      <c r="F39" s="304"/>
      <c r="G39" s="304" t="s">
        <v>1319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131</v>
      </c>
      <c r="F40" s="304"/>
      <c r="G40" s="304" t="s">
        <v>1320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132</v>
      </c>
      <c r="F41" s="304"/>
      <c r="G41" s="304" t="s">
        <v>1321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1322</v>
      </c>
      <c r="F42" s="304"/>
      <c r="G42" s="304" t="s">
        <v>1323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1324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1325</v>
      </c>
      <c r="F44" s="304"/>
      <c r="G44" s="304" t="s">
        <v>1326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134</v>
      </c>
      <c r="F45" s="304"/>
      <c r="G45" s="304" t="s">
        <v>1327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1328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1329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1330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1331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1332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1333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1334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1335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1336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1337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1338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1339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1340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1341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1342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1343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1344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1345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1346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1347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1348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1349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1350</v>
      </c>
      <c r="D76" s="322"/>
      <c r="E76" s="322"/>
      <c r="F76" s="322" t="s">
        <v>1351</v>
      </c>
      <c r="G76" s="323"/>
      <c r="H76" s="322" t="s">
        <v>51</v>
      </c>
      <c r="I76" s="322" t="s">
        <v>54</v>
      </c>
      <c r="J76" s="322" t="s">
        <v>1352</v>
      </c>
      <c r="K76" s="321"/>
    </row>
    <row r="77" s="1" customFormat="1" ht="17.25" customHeight="1">
      <c r="B77" s="319"/>
      <c r="C77" s="324" t="s">
        <v>1353</v>
      </c>
      <c r="D77" s="324"/>
      <c r="E77" s="324"/>
      <c r="F77" s="325" t="s">
        <v>1354</v>
      </c>
      <c r="G77" s="326"/>
      <c r="H77" s="324"/>
      <c r="I77" s="324"/>
      <c r="J77" s="324" t="s">
        <v>1355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50</v>
      </c>
      <c r="D79" s="329"/>
      <c r="E79" s="329"/>
      <c r="F79" s="330" t="s">
        <v>1356</v>
      </c>
      <c r="G79" s="331"/>
      <c r="H79" s="307" t="s">
        <v>1357</v>
      </c>
      <c r="I79" s="307" t="s">
        <v>1358</v>
      </c>
      <c r="J79" s="307">
        <v>20</v>
      </c>
      <c r="K79" s="321"/>
    </row>
    <row r="80" s="1" customFormat="1" ht="15" customHeight="1">
      <c r="B80" s="319"/>
      <c r="C80" s="307" t="s">
        <v>1359</v>
      </c>
      <c r="D80" s="307"/>
      <c r="E80" s="307"/>
      <c r="F80" s="330" t="s">
        <v>1356</v>
      </c>
      <c r="G80" s="331"/>
      <c r="H80" s="307" t="s">
        <v>1360</v>
      </c>
      <c r="I80" s="307" t="s">
        <v>1358</v>
      </c>
      <c r="J80" s="307">
        <v>120</v>
      </c>
      <c r="K80" s="321"/>
    </row>
    <row r="81" s="1" customFormat="1" ht="15" customHeight="1">
      <c r="B81" s="332"/>
      <c r="C81" s="307" t="s">
        <v>1361</v>
      </c>
      <c r="D81" s="307"/>
      <c r="E81" s="307"/>
      <c r="F81" s="330" t="s">
        <v>1362</v>
      </c>
      <c r="G81" s="331"/>
      <c r="H81" s="307" t="s">
        <v>1363</v>
      </c>
      <c r="I81" s="307" t="s">
        <v>1358</v>
      </c>
      <c r="J81" s="307">
        <v>50</v>
      </c>
      <c r="K81" s="321"/>
    </row>
    <row r="82" s="1" customFormat="1" ht="15" customHeight="1">
      <c r="B82" s="332"/>
      <c r="C82" s="307" t="s">
        <v>1364</v>
      </c>
      <c r="D82" s="307"/>
      <c r="E82" s="307"/>
      <c r="F82" s="330" t="s">
        <v>1356</v>
      </c>
      <c r="G82" s="331"/>
      <c r="H82" s="307" t="s">
        <v>1365</v>
      </c>
      <c r="I82" s="307" t="s">
        <v>1366</v>
      </c>
      <c r="J82" s="307"/>
      <c r="K82" s="321"/>
    </row>
    <row r="83" s="1" customFormat="1" ht="15" customHeight="1">
      <c r="B83" s="332"/>
      <c r="C83" s="333" t="s">
        <v>1367</v>
      </c>
      <c r="D83" s="333"/>
      <c r="E83" s="333"/>
      <c r="F83" s="334" t="s">
        <v>1362</v>
      </c>
      <c r="G83" s="333"/>
      <c r="H83" s="333" t="s">
        <v>1368</v>
      </c>
      <c r="I83" s="333" t="s">
        <v>1358</v>
      </c>
      <c r="J83" s="333">
        <v>15</v>
      </c>
      <c r="K83" s="321"/>
    </row>
    <row r="84" s="1" customFormat="1" ht="15" customHeight="1">
      <c r="B84" s="332"/>
      <c r="C84" s="333" t="s">
        <v>1369</v>
      </c>
      <c r="D84" s="333"/>
      <c r="E84" s="333"/>
      <c r="F84" s="334" t="s">
        <v>1362</v>
      </c>
      <c r="G84" s="333"/>
      <c r="H84" s="333" t="s">
        <v>1370</v>
      </c>
      <c r="I84" s="333" t="s">
        <v>1358</v>
      </c>
      <c r="J84" s="333">
        <v>15</v>
      </c>
      <c r="K84" s="321"/>
    </row>
    <row r="85" s="1" customFormat="1" ht="15" customHeight="1">
      <c r="B85" s="332"/>
      <c r="C85" s="333" t="s">
        <v>1371</v>
      </c>
      <c r="D85" s="333"/>
      <c r="E85" s="333"/>
      <c r="F85" s="334" t="s">
        <v>1362</v>
      </c>
      <c r="G85" s="333"/>
      <c r="H85" s="333" t="s">
        <v>1372</v>
      </c>
      <c r="I85" s="333" t="s">
        <v>1358</v>
      </c>
      <c r="J85" s="333">
        <v>20</v>
      </c>
      <c r="K85" s="321"/>
    </row>
    <row r="86" s="1" customFormat="1" ht="15" customHeight="1">
      <c r="B86" s="332"/>
      <c r="C86" s="333" t="s">
        <v>1373</v>
      </c>
      <c r="D86" s="333"/>
      <c r="E86" s="333"/>
      <c r="F86" s="334" t="s">
        <v>1362</v>
      </c>
      <c r="G86" s="333"/>
      <c r="H86" s="333" t="s">
        <v>1374</v>
      </c>
      <c r="I86" s="333" t="s">
        <v>1358</v>
      </c>
      <c r="J86" s="333">
        <v>20</v>
      </c>
      <c r="K86" s="321"/>
    </row>
    <row r="87" s="1" customFormat="1" ht="15" customHeight="1">
      <c r="B87" s="332"/>
      <c r="C87" s="307" t="s">
        <v>1375</v>
      </c>
      <c r="D87" s="307"/>
      <c r="E87" s="307"/>
      <c r="F87" s="330" t="s">
        <v>1362</v>
      </c>
      <c r="G87" s="331"/>
      <c r="H87" s="307" t="s">
        <v>1376</v>
      </c>
      <c r="I87" s="307" t="s">
        <v>1358</v>
      </c>
      <c r="J87" s="307">
        <v>50</v>
      </c>
      <c r="K87" s="321"/>
    </row>
    <row r="88" s="1" customFormat="1" ht="15" customHeight="1">
      <c r="B88" s="332"/>
      <c r="C88" s="307" t="s">
        <v>1377</v>
      </c>
      <c r="D88" s="307"/>
      <c r="E88" s="307"/>
      <c r="F88" s="330" t="s">
        <v>1362</v>
      </c>
      <c r="G88" s="331"/>
      <c r="H88" s="307" t="s">
        <v>1378</v>
      </c>
      <c r="I88" s="307" t="s">
        <v>1358</v>
      </c>
      <c r="J88" s="307">
        <v>20</v>
      </c>
      <c r="K88" s="321"/>
    </row>
    <row r="89" s="1" customFormat="1" ht="15" customHeight="1">
      <c r="B89" s="332"/>
      <c r="C89" s="307" t="s">
        <v>1379</v>
      </c>
      <c r="D89" s="307"/>
      <c r="E89" s="307"/>
      <c r="F89" s="330" t="s">
        <v>1362</v>
      </c>
      <c r="G89" s="331"/>
      <c r="H89" s="307" t="s">
        <v>1380</v>
      </c>
      <c r="I89" s="307" t="s">
        <v>1358</v>
      </c>
      <c r="J89" s="307">
        <v>20</v>
      </c>
      <c r="K89" s="321"/>
    </row>
    <row r="90" s="1" customFormat="1" ht="15" customHeight="1">
      <c r="B90" s="332"/>
      <c r="C90" s="307" t="s">
        <v>1381</v>
      </c>
      <c r="D90" s="307"/>
      <c r="E90" s="307"/>
      <c r="F90" s="330" t="s">
        <v>1362</v>
      </c>
      <c r="G90" s="331"/>
      <c r="H90" s="307" t="s">
        <v>1382</v>
      </c>
      <c r="I90" s="307" t="s">
        <v>1358</v>
      </c>
      <c r="J90" s="307">
        <v>50</v>
      </c>
      <c r="K90" s="321"/>
    </row>
    <row r="91" s="1" customFormat="1" ht="15" customHeight="1">
      <c r="B91" s="332"/>
      <c r="C91" s="307" t="s">
        <v>1383</v>
      </c>
      <c r="D91" s="307"/>
      <c r="E91" s="307"/>
      <c r="F91" s="330" t="s">
        <v>1362</v>
      </c>
      <c r="G91" s="331"/>
      <c r="H91" s="307" t="s">
        <v>1383</v>
      </c>
      <c r="I91" s="307" t="s">
        <v>1358</v>
      </c>
      <c r="J91" s="307">
        <v>50</v>
      </c>
      <c r="K91" s="321"/>
    </row>
    <row r="92" s="1" customFormat="1" ht="15" customHeight="1">
      <c r="B92" s="332"/>
      <c r="C92" s="307" t="s">
        <v>1384</v>
      </c>
      <c r="D92" s="307"/>
      <c r="E92" s="307"/>
      <c r="F92" s="330" t="s">
        <v>1362</v>
      </c>
      <c r="G92" s="331"/>
      <c r="H92" s="307" t="s">
        <v>1385</v>
      </c>
      <c r="I92" s="307" t="s">
        <v>1358</v>
      </c>
      <c r="J92" s="307">
        <v>255</v>
      </c>
      <c r="K92" s="321"/>
    </row>
    <row r="93" s="1" customFormat="1" ht="15" customHeight="1">
      <c r="B93" s="332"/>
      <c r="C93" s="307" t="s">
        <v>1386</v>
      </c>
      <c r="D93" s="307"/>
      <c r="E93" s="307"/>
      <c r="F93" s="330" t="s">
        <v>1356</v>
      </c>
      <c r="G93" s="331"/>
      <c r="H93" s="307" t="s">
        <v>1387</v>
      </c>
      <c r="I93" s="307" t="s">
        <v>1388</v>
      </c>
      <c r="J93" s="307"/>
      <c r="K93" s="321"/>
    </row>
    <row r="94" s="1" customFormat="1" ht="15" customHeight="1">
      <c r="B94" s="332"/>
      <c r="C94" s="307" t="s">
        <v>1389</v>
      </c>
      <c r="D94" s="307"/>
      <c r="E94" s="307"/>
      <c r="F94" s="330" t="s">
        <v>1356</v>
      </c>
      <c r="G94" s="331"/>
      <c r="H94" s="307" t="s">
        <v>1390</v>
      </c>
      <c r="I94" s="307" t="s">
        <v>1391</v>
      </c>
      <c r="J94" s="307"/>
      <c r="K94" s="321"/>
    </row>
    <row r="95" s="1" customFormat="1" ht="15" customHeight="1">
      <c r="B95" s="332"/>
      <c r="C95" s="307" t="s">
        <v>1392</v>
      </c>
      <c r="D95" s="307"/>
      <c r="E95" s="307"/>
      <c r="F95" s="330" t="s">
        <v>1356</v>
      </c>
      <c r="G95" s="331"/>
      <c r="H95" s="307" t="s">
        <v>1392</v>
      </c>
      <c r="I95" s="307" t="s">
        <v>1391</v>
      </c>
      <c r="J95" s="307"/>
      <c r="K95" s="321"/>
    </row>
    <row r="96" s="1" customFormat="1" ht="15" customHeight="1">
      <c r="B96" s="332"/>
      <c r="C96" s="307" t="s">
        <v>35</v>
      </c>
      <c r="D96" s="307"/>
      <c r="E96" s="307"/>
      <c r="F96" s="330" t="s">
        <v>1356</v>
      </c>
      <c r="G96" s="331"/>
      <c r="H96" s="307" t="s">
        <v>1393</v>
      </c>
      <c r="I96" s="307" t="s">
        <v>1391</v>
      </c>
      <c r="J96" s="307"/>
      <c r="K96" s="321"/>
    </row>
    <row r="97" s="1" customFormat="1" ht="15" customHeight="1">
      <c r="B97" s="332"/>
      <c r="C97" s="307" t="s">
        <v>45</v>
      </c>
      <c r="D97" s="307"/>
      <c r="E97" s="307"/>
      <c r="F97" s="330" t="s">
        <v>1356</v>
      </c>
      <c r="G97" s="331"/>
      <c r="H97" s="307" t="s">
        <v>1394</v>
      </c>
      <c r="I97" s="307" t="s">
        <v>1391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1395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1350</v>
      </c>
      <c r="D103" s="322"/>
      <c r="E103" s="322"/>
      <c r="F103" s="322" t="s">
        <v>1351</v>
      </c>
      <c r="G103" s="323"/>
      <c r="H103" s="322" t="s">
        <v>51</v>
      </c>
      <c r="I103" s="322" t="s">
        <v>54</v>
      </c>
      <c r="J103" s="322" t="s">
        <v>1352</v>
      </c>
      <c r="K103" s="321"/>
    </row>
    <row r="104" s="1" customFormat="1" ht="17.25" customHeight="1">
      <c r="B104" s="319"/>
      <c r="C104" s="324" t="s">
        <v>1353</v>
      </c>
      <c r="D104" s="324"/>
      <c r="E104" s="324"/>
      <c r="F104" s="325" t="s">
        <v>1354</v>
      </c>
      <c r="G104" s="326"/>
      <c r="H104" s="324"/>
      <c r="I104" s="324"/>
      <c r="J104" s="324" t="s">
        <v>1355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50</v>
      </c>
      <c r="D106" s="329"/>
      <c r="E106" s="329"/>
      <c r="F106" s="330" t="s">
        <v>1356</v>
      </c>
      <c r="G106" s="307"/>
      <c r="H106" s="307" t="s">
        <v>1396</v>
      </c>
      <c r="I106" s="307" t="s">
        <v>1358</v>
      </c>
      <c r="J106" s="307">
        <v>20</v>
      </c>
      <c r="K106" s="321"/>
    </row>
    <row r="107" s="1" customFormat="1" ht="15" customHeight="1">
      <c r="B107" s="319"/>
      <c r="C107" s="307" t="s">
        <v>1359</v>
      </c>
      <c r="D107" s="307"/>
      <c r="E107" s="307"/>
      <c r="F107" s="330" t="s">
        <v>1356</v>
      </c>
      <c r="G107" s="307"/>
      <c r="H107" s="307" t="s">
        <v>1396</v>
      </c>
      <c r="I107" s="307" t="s">
        <v>1358</v>
      </c>
      <c r="J107" s="307">
        <v>120</v>
      </c>
      <c r="K107" s="321"/>
    </row>
    <row r="108" s="1" customFormat="1" ht="15" customHeight="1">
      <c r="B108" s="332"/>
      <c r="C108" s="307" t="s">
        <v>1361</v>
      </c>
      <c r="D108" s="307"/>
      <c r="E108" s="307"/>
      <c r="F108" s="330" t="s">
        <v>1362</v>
      </c>
      <c r="G108" s="307"/>
      <c r="H108" s="307" t="s">
        <v>1396</v>
      </c>
      <c r="I108" s="307" t="s">
        <v>1358</v>
      </c>
      <c r="J108" s="307">
        <v>50</v>
      </c>
      <c r="K108" s="321"/>
    </row>
    <row r="109" s="1" customFormat="1" ht="15" customHeight="1">
      <c r="B109" s="332"/>
      <c r="C109" s="307" t="s">
        <v>1364</v>
      </c>
      <c r="D109" s="307"/>
      <c r="E109" s="307"/>
      <c r="F109" s="330" t="s">
        <v>1356</v>
      </c>
      <c r="G109" s="307"/>
      <c r="H109" s="307" t="s">
        <v>1396</v>
      </c>
      <c r="I109" s="307" t="s">
        <v>1366</v>
      </c>
      <c r="J109" s="307"/>
      <c r="K109" s="321"/>
    </row>
    <row r="110" s="1" customFormat="1" ht="15" customHeight="1">
      <c r="B110" s="332"/>
      <c r="C110" s="307" t="s">
        <v>1375</v>
      </c>
      <c r="D110" s="307"/>
      <c r="E110" s="307"/>
      <c r="F110" s="330" t="s">
        <v>1362</v>
      </c>
      <c r="G110" s="307"/>
      <c r="H110" s="307" t="s">
        <v>1396</v>
      </c>
      <c r="I110" s="307" t="s">
        <v>1358</v>
      </c>
      <c r="J110" s="307">
        <v>50</v>
      </c>
      <c r="K110" s="321"/>
    </row>
    <row r="111" s="1" customFormat="1" ht="15" customHeight="1">
      <c r="B111" s="332"/>
      <c r="C111" s="307" t="s">
        <v>1383</v>
      </c>
      <c r="D111" s="307"/>
      <c r="E111" s="307"/>
      <c r="F111" s="330" t="s">
        <v>1362</v>
      </c>
      <c r="G111" s="307"/>
      <c r="H111" s="307" t="s">
        <v>1396</v>
      </c>
      <c r="I111" s="307" t="s">
        <v>1358</v>
      </c>
      <c r="J111" s="307">
        <v>50</v>
      </c>
      <c r="K111" s="321"/>
    </row>
    <row r="112" s="1" customFormat="1" ht="15" customHeight="1">
      <c r="B112" s="332"/>
      <c r="C112" s="307" t="s">
        <v>1381</v>
      </c>
      <c r="D112" s="307"/>
      <c r="E112" s="307"/>
      <c r="F112" s="330" t="s">
        <v>1362</v>
      </c>
      <c r="G112" s="307"/>
      <c r="H112" s="307" t="s">
        <v>1396</v>
      </c>
      <c r="I112" s="307" t="s">
        <v>1358</v>
      </c>
      <c r="J112" s="307">
        <v>50</v>
      </c>
      <c r="K112" s="321"/>
    </row>
    <row r="113" s="1" customFormat="1" ht="15" customHeight="1">
      <c r="B113" s="332"/>
      <c r="C113" s="307" t="s">
        <v>50</v>
      </c>
      <c r="D113" s="307"/>
      <c r="E113" s="307"/>
      <c r="F113" s="330" t="s">
        <v>1356</v>
      </c>
      <c r="G113" s="307"/>
      <c r="H113" s="307" t="s">
        <v>1397</v>
      </c>
      <c r="I113" s="307" t="s">
        <v>1358</v>
      </c>
      <c r="J113" s="307">
        <v>20</v>
      </c>
      <c r="K113" s="321"/>
    </row>
    <row r="114" s="1" customFormat="1" ht="15" customHeight="1">
      <c r="B114" s="332"/>
      <c r="C114" s="307" t="s">
        <v>1398</v>
      </c>
      <c r="D114" s="307"/>
      <c r="E114" s="307"/>
      <c r="F114" s="330" t="s">
        <v>1356</v>
      </c>
      <c r="G114" s="307"/>
      <c r="H114" s="307" t="s">
        <v>1399</v>
      </c>
      <c r="I114" s="307" t="s">
        <v>1358</v>
      </c>
      <c r="J114" s="307">
        <v>120</v>
      </c>
      <c r="K114" s="321"/>
    </row>
    <row r="115" s="1" customFormat="1" ht="15" customHeight="1">
      <c r="B115" s="332"/>
      <c r="C115" s="307" t="s">
        <v>35</v>
      </c>
      <c r="D115" s="307"/>
      <c r="E115" s="307"/>
      <c r="F115" s="330" t="s">
        <v>1356</v>
      </c>
      <c r="G115" s="307"/>
      <c r="H115" s="307" t="s">
        <v>1400</v>
      </c>
      <c r="I115" s="307" t="s">
        <v>1391</v>
      </c>
      <c r="J115" s="307"/>
      <c r="K115" s="321"/>
    </row>
    <row r="116" s="1" customFormat="1" ht="15" customHeight="1">
      <c r="B116" s="332"/>
      <c r="C116" s="307" t="s">
        <v>45</v>
      </c>
      <c r="D116" s="307"/>
      <c r="E116" s="307"/>
      <c r="F116" s="330" t="s">
        <v>1356</v>
      </c>
      <c r="G116" s="307"/>
      <c r="H116" s="307" t="s">
        <v>1401</v>
      </c>
      <c r="I116" s="307" t="s">
        <v>1391</v>
      </c>
      <c r="J116" s="307"/>
      <c r="K116" s="321"/>
    </row>
    <row r="117" s="1" customFormat="1" ht="15" customHeight="1">
      <c r="B117" s="332"/>
      <c r="C117" s="307" t="s">
        <v>54</v>
      </c>
      <c r="D117" s="307"/>
      <c r="E117" s="307"/>
      <c r="F117" s="330" t="s">
        <v>1356</v>
      </c>
      <c r="G117" s="307"/>
      <c r="H117" s="307" t="s">
        <v>1402</v>
      </c>
      <c r="I117" s="307" t="s">
        <v>1403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1404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1350</v>
      </c>
      <c r="D123" s="322"/>
      <c r="E123" s="322"/>
      <c r="F123" s="322" t="s">
        <v>1351</v>
      </c>
      <c r="G123" s="323"/>
      <c r="H123" s="322" t="s">
        <v>51</v>
      </c>
      <c r="I123" s="322" t="s">
        <v>54</v>
      </c>
      <c r="J123" s="322" t="s">
        <v>1352</v>
      </c>
      <c r="K123" s="351"/>
    </row>
    <row r="124" s="1" customFormat="1" ht="17.25" customHeight="1">
      <c r="B124" s="350"/>
      <c r="C124" s="324" t="s">
        <v>1353</v>
      </c>
      <c r="D124" s="324"/>
      <c r="E124" s="324"/>
      <c r="F124" s="325" t="s">
        <v>1354</v>
      </c>
      <c r="G124" s="326"/>
      <c r="H124" s="324"/>
      <c r="I124" s="324"/>
      <c r="J124" s="324" t="s">
        <v>1355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1359</v>
      </c>
      <c r="D126" s="329"/>
      <c r="E126" s="329"/>
      <c r="F126" s="330" t="s">
        <v>1356</v>
      </c>
      <c r="G126" s="307"/>
      <c r="H126" s="307" t="s">
        <v>1396</v>
      </c>
      <c r="I126" s="307" t="s">
        <v>1358</v>
      </c>
      <c r="J126" s="307">
        <v>120</v>
      </c>
      <c r="K126" s="355"/>
    </row>
    <row r="127" s="1" customFormat="1" ht="15" customHeight="1">
      <c r="B127" s="352"/>
      <c r="C127" s="307" t="s">
        <v>1405</v>
      </c>
      <c r="D127" s="307"/>
      <c r="E127" s="307"/>
      <c r="F127" s="330" t="s">
        <v>1356</v>
      </c>
      <c r="G127" s="307"/>
      <c r="H127" s="307" t="s">
        <v>1406</v>
      </c>
      <c r="I127" s="307" t="s">
        <v>1358</v>
      </c>
      <c r="J127" s="307" t="s">
        <v>1407</v>
      </c>
      <c r="K127" s="355"/>
    </row>
    <row r="128" s="1" customFormat="1" ht="15" customHeight="1">
      <c r="B128" s="352"/>
      <c r="C128" s="307" t="s">
        <v>1304</v>
      </c>
      <c r="D128" s="307"/>
      <c r="E128" s="307"/>
      <c r="F128" s="330" t="s">
        <v>1356</v>
      </c>
      <c r="G128" s="307"/>
      <c r="H128" s="307" t="s">
        <v>1408</v>
      </c>
      <c r="I128" s="307" t="s">
        <v>1358</v>
      </c>
      <c r="J128" s="307" t="s">
        <v>1407</v>
      </c>
      <c r="K128" s="355"/>
    </row>
    <row r="129" s="1" customFormat="1" ht="15" customHeight="1">
      <c r="B129" s="352"/>
      <c r="C129" s="307" t="s">
        <v>1367</v>
      </c>
      <c r="D129" s="307"/>
      <c r="E129" s="307"/>
      <c r="F129" s="330" t="s">
        <v>1362</v>
      </c>
      <c r="G129" s="307"/>
      <c r="H129" s="307" t="s">
        <v>1368</v>
      </c>
      <c r="I129" s="307" t="s">
        <v>1358</v>
      </c>
      <c r="J129" s="307">
        <v>15</v>
      </c>
      <c r="K129" s="355"/>
    </row>
    <row r="130" s="1" customFormat="1" ht="15" customHeight="1">
      <c r="B130" s="352"/>
      <c r="C130" s="333" t="s">
        <v>1369</v>
      </c>
      <c r="D130" s="333"/>
      <c r="E130" s="333"/>
      <c r="F130" s="334" t="s">
        <v>1362</v>
      </c>
      <c r="G130" s="333"/>
      <c r="H130" s="333" t="s">
        <v>1370</v>
      </c>
      <c r="I130" s="333" t="s">
        <v>1358</v>
      </c>
      <c r="J130" s="333">
        <v>15</v>
      </c>
      <c r="K130" s="355"/>
    </row>
    <row r="131" s="1" customFormat="1" ht="15" customHeight="1">
      <c r="B131" s="352"/>
      <c r="C131" s="333" t="s">
        <v>1371</v>
      </c>
      <c r="D131" s="333"/>
      <c r="E131" s="333"/>
      <c r="F131" s="334" t="s">
        <v>1362</v>
      </c>
      <c r="G131" s="333"/>
      <c r="H131" s="333" t="s">
        <v>1372</v>
      </c>
      <c r="I131" s="333" t="s">
        <v>1358</v>
      </c>
      <c r="J131" s="333">
        <v>20</v>
      </c>
      <c r="K131" s="355"/>
    </row>
    <row r="132" s="1" customFormat="1" ht="15" customHeight="1">
      <c r="B132" s="352"/>
      <c r="C132" s="333" t="s">
        <v>1373</v>
      </c>
      <c r="D132" s="333"/>
      <c r="E132" s="333"/>
      <c r="F132" s="334" t="s">
        <v>1362</v>
      </c>
      <c r="G132" s="333"/>
      <c r="H132" s="333" t="s">
        <v>1374</v>
      </c>
      <c r="I132" s="333" t="s">
        <v>1358</v>
      </c>
      <c r="J132" s="333">
        <v>20</v>
      </c>
      <c r="K132" s="355"/>
    </row>
    <row r="133" s="1" customFormat="1" ht="15" customHeight="1">
      <c r="B133" s="352"/>
      <c r="C133" s="307" t="s">
        <v>1361</v>
      </c>
      <c r="D133" s="307"/>
      <c r="E133" s="307"/>
      <c r="F133" s="330" t="s">
        <v>1362</v>
      </c>
      <c r="G133" s="307"/>
      <c r="H133" s="307" t="s">
        <v>1396</v>
      </c>
      <c r="I133" s="307" t="s">
        <v>1358</v>
      </c>
      <c r="J133" s="307">
        <v>50</v>
      </c>
      <c r="K133" s="355"/>
    </row>
    <row r="134" s="1" customFormat="1" ht="15" customHeight="1">
      <c r="B134" s="352"/>
      <c r="C134" s="307" t="s">
        <v>1375</v>
      </c>
      <c r="D134" s="307"/>
      <c r="E134" s="307"/>
      <c r="F134" s="330" t="s">
        <v>1362</v>
      </c>
      <c r="G134" s="307"/>
      <c r="H134" s="307" t="s">
        <v>1396</v>
      </c>
      <c r="I134" s="307" t="s">
        <v>1358</v>
      </c>
      <c r="J134" s="307">
        <v>50</v>
      </c>
      <c r="K134" s="355"/>
    </row>
    <row r="135" s="1" customFormat="1" ht="15" customHeight="1">
      <c r="B135" s="352"/>
      <c r="C135" s="307" t="s">
        <v>1381</v>
      </c>
      <c r="D135" s="307"/>
      <c r="E135" s="307"/>
      <c r="F135" s="330" t="s">
        <v>1362</v>
      </c>
      <c r="G135" s="307"/>
      <c r="H135" s="307" t="s">
        <v>1396</v>
      </c>
      <c r="I135" s="307" t="s">
        <v>1358</v>
      </c>
      <c r="J135" s="307">
        <v>50</v>
      </c>
      <c r="K135" s="355"/>
    </row>
    <row r="136" s="1" customFormat="1" ht="15" customHeight="1">
      <c r="B136" s="352"/>
      <c r="C136" s="307" t="s">
        <v>1383</v>
      </c>
      <c r="D136" s="307"/>
      <c r="E136" s="307"/>
      <c r="F136" s="330" t="s">
        <v>1362</v>
      </c>
      <c r="G136" s="307"/>
      <c r="H136" s="307" t="s">
        <v>1396</v>
      </c>
      <c r="I136" s="307" t="s">
        <v>1358</v>
      </c>
      <c r="J136" s="307">
        <v>50</v>
      </c>
      <c r="K136" s="355"/>
    </row>
    <row r="137" s="1" customFormat="1" ht="15" customHeight="1">
      <c r="B137" s="352"/>
      <c r="C137" s="307" t="s">
        <v>1384</v>
      </c>
      <c r="D137" s="307"/>
      <c r="E137" s="307"/>
      <c r="F137" s="330" t="s">
        <v>1362</v>
      </c>
      <c r="G137" s="307"/>
      <c r="H137" s="307" t="s">
        <v>1409</v>
      </c>
      <c r="I137" s="307" t="s">
        <v>1358</v>
      </c>
      <c r="J137" s="307">
        <v>255</v>
      </c>
      <c r="K137" s="355"/>
    </row>
    <row r="138" s="1" customFormat="1" ht="15" customHeight="1">
      <c r="B138" s="352"/>
      <c r="C138" s="307" t="s">
        <v>1386</v>
      </c>
      <c r="D138" s="307"/>
      <c r="E138" s="307"/>
      <c r="F138" s="330" t="s">
        <v>1356</v>
      </c>
      <c r="G138" s="307"/>
      <c r="H138" s="307" t="s">
        <v>1410</v>
      </c>
      <c r="I138" s="307" t="s">
        <v>1388</v>
      </c>
      <c r="J138" s="307"/>
      <c r="K138" s="355"/>
    </row>
    <row r="139" s="1" customFormat="1" ht="15" customHeight="1">
      <c r="B139" s="352"/>
      <c r="C139" s="307" t="s">
        <v>1389</v>
      </c>
      <c r="D139" s="307"/>
      <c r="E139" s="307"/>
      <c r="F139" s="330" t="s">
        <v>1356</v>
      </c>
      <c r="G139" s="307"/>
      <c r="H139" s="307" t="s">
        <v>1411</v>
      </c>
      <c r="I139" s="307" t="s">
        <v>1391</v>
      </c>
      <c r="J139" s="307"/>
      <c r="K139" s="355"/>
    </row>
    <row r="140" s="1" customFormat="1" ht="15" customHeight="1">
      <c r="B140" s="352"/>
      <c r="C140" s="307" t="s">
        <v>1392</v>
      </c>
      <c r="D140" s="307"/>
      <c r="E140" s="307"/>
      <c r="F140" s="330" t="s">
        <v>1356</v>
      </c>
      <c r="G140" s="307"/>
      <c r="H140" s="307" t="s">
        <v>1392</v>
      </c>
      <c r="I140" s="307" t="s">
        <v>1391</v>
      </c>
      <c r="J140" s="307"/>
      <c r="K140" s="355"/>
    </row>
    <row r="141" s="1" customFormat="1" ht="15" customHeight="1">
      <c r="B141" s="352"/>
      <c r="C141" s="307" t="s">
        <v>35</v>
      </c>
      <c r="D141" s="307"/>
      <c r="E141" s="307"/>
      <c r="F141" s="330" t="s">
        <v>1356</v>
      </c>
      <c r="G141" s="307"/>
      <c r="H141" s="307" t="s">
        <v>1412</v>
      </c>
      <c r="I141" s="307" t="s">
        <v>1391</v>
      </c>
      <c r="J141" s="307"/>
      <c r="K141" s="355"/>
    </row>
    <row r="142" s="1" customFormat="1" ht="15" customHeight="1">
      <c r="B142" s="352"/>
      <c r="C142" s="307" t="s">
        <v>1413</v>
      </c>
      <c r="D142" s="307"/>
      <c r="E142" s="307"/>
      <c r="F142" s="330" t="s">
        <v>1356</v>
      </c>
      <c r="G142" s="307"/>
      <c r="H142" s="307" t="s">
        <v>1414</v>
      </c>
      <c r="I142" s="307" t="s">
        <v>1391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1415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1350</v>
      </c>
      <c r="D148" s="322"/>
      <c r="E148" s="322"/>
      <c r="F148" s="322" t="s">
        <v>1351</v>
      </c>
      <c r="G148" s="323"/>
      <c r="H148" s="322" t="s">
        <v>51</v>
      </c>
      <c r="I148" s="322" t="s">
        <v>54</v>
      </c>
      <c r="J148" s="322" t="s">
        <v>1352</v>
      </c>
      <c r="K148" s="321"/>
    </row>
    <row r="149" s="1" customFormat="1" ht="17.25" customHeight="1">
      <c r="B149" s="319"/>
      <c r="C149" s="324" t="s">
        <v>1353</v>
      </c>
      <c r="D149" s="324"/>
      <c r="E149" s="324"/>
      <c r="F149" s="325" t="s">
        <v>1354</v>
      </c>
      <c r="G149" s="326"/>
      <c r="H149" s="324"/>
      <c r="I149" s="324"/>
      <c r="J149" s="324" t="s">
        <v>1355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1359</v>
      </c>
      <c r="D151" s="307"/>
      <c r="E151" s="307"/>
      <c r="F151" s="360" t="s">
        <v>1356</v>
      </c>
      <c r="G151" s="307"/>
      <c r="H151" s="359" t="s">
        <v>1396</v>
      </c>
      <c r="I151" s="359" t="s">
        <v>1358</v>
      </c>
      <c r="J151" s="359">
        <v>120</v>
      </c>
      <c r="K151" s="355"/>
    </row>
    <row r="152" s="1" customFormat="1" ht="15" customHeight="1">
      <c r="B152" s="332"/>
      <c r="C152" s="359" t="s">
        <v>1405</v>
      </c>
      <c r="D152" s="307"/>
      <c r="E152" s="307"/>
      <c r="F152" s="360" t="s">
        <v>1356</v>
      </c>
      <c r="G152" s="307"/>
      <c r="H152" s="359" t="s">
        <v>1416</v>
      </c>
      <c r="I152" s="359" t="s">
        <v>1358</v>
      </c>
      <c r="J152" s="359" t="s">
        <v>1407</v>
      </c>
      <c r="K152" s="355"/>
    </row>
    <row r="153" s="1" customFormat="1" ht="15" customHeight="1">
      <c r="B153" s="332"/>
      <c r="C153" s="359" t="s">
        <v>1304</v>
      </c>
      <c r="D153" s="307"/>
      <c r="E153" s="307"/>
      <c r="F153" s="360" t="s">
        <v>1356</v>
      </c>
      <c r="G153" s="307"/>
      <c r="H153" s="359" t="s">
        <v>1417</v>
      </c>
      <c r="I153" s="359" t="s">
        <v>1358</v>
      </c>
      <c r="J153" s="359" t="s">
        <v>1407</v>
      </c>
      <c r="K153" s="355"/>
    </row>
    <row r="154" s="1" customFormat="1" ht="15" customHeight="1">
      <c r="B154" s="332"/>
      <c r="C154" s="359" t="s">
        <v>1361</v>
      </c>
      <c r="D154" s="307"/>
      <c r="E154" s="307"/>
      <c r="F154" s="360" t="s">
        <v>1362</v>
      </c>
      <c r="G154" s="307"/>
      <c r="H154" s="359" t="s">
        <v>1396</v>
      </c>
      <c r="I154" s="359" t="s">
        <v>1358</v>
      </c>
      <c r="J154" s="359">
        <v>50</v>
      </c>
      <c r="K154" s="355"/>
    </row>
    <row r="155" s="1" customFormat="1" ht="15" customHeight="1">
      <c r="B155" s="332"/>
      <c r="C155" s="359" t="s">
        <v>1364</v>
      </c>
      <c r="D155" s="307"/>
      <c r="E155" s="307"/>
      <c r="F155" s="360" t="s">
        <v>1356</v>
      </c>
      <c r="G155" s="307"/>
      <c r="H155" s="359" t="s">
        <v>1396</v>
      </c>
      <c r="I155" s="359" t="s">
        <v>1366</v>
      </c>
      <c r="J155" s="359"/>
      <c r="K155" s="355"/>
    </row>
    <row r="156" s="1" customFormat="1" ht="15" customHeight="1">
      <c r="B156" s="332"/>
      <c r="C156" s="359" t="s">
        <v>1375</v>
      </c>
      <c r="D156" s="307"/>
      <c r="E156" s="307"/>
      <c r="F156" s="360" t="s">
        <v>1362</v>
      </c>
      <c r="G156" s="307"/>
      <c r="H156" s="359" t="s">
        <v>1396</v>
      </c>
      <c r="I156" s="359" t="s">
        <v>1358</v>
      </c>
      <c r="J156" s="359">
        <v>50</v>
      </c>
      <c r="K156" s="355"/>
    </row>
    <row r="157" s="1" customFormat="1" ht="15" customHeight="1">
      <c r="B157" s="332"/>
      <c r="C157" s="359" t="s">
        <v>1383</v>
      </c>
      <c r="D157" s="307"/>
      <c r="E157" s="307"/>
      <c r="F157" s="360" t="s">
        <v>1362</v>
      </c>
      <c r="G157" s="307"/>
      <c r="H157" s="359" t="s">
        <v>1396</v>
      </c>
      <c r="I157" s="359" t="s">
        <v>1358</v>
      </c>
      <c r="J157" s="359">
        <v>50</v>
      </c>
      <c r="K157" s="355"/>
    </row>
    <row r="158" s="1" customFormat="1" ht="15" customHeight="1">
      <c r="B158" s="332"/>
      <c r="C158" s="359" t="s">
        <v>1381</v>
      </c>
      <c r="D158" s="307"/>
      <c r="E158" s="307"/>
      <c r="F158" s="360" t="s">
        <v>1362</v>
      </c>
      <c r="G158" s="307"/>
      <c r="H158" s="359" t="s">
        <v>1396</v>
      </c>
      <c r="I158" s="359" t="s">
        <v>1358</v>
      </c>
      <c r="J158" s="359">
        <v>50</v>
      </c>
      <c r="K158" s="355"/>
    </row>
    <row r="159" s="1" customFormat="1" ht="15" customHeight="1">
      <c r="B159" s="332"/>
      <c r="C159" s="359" t="s">
        <v>102</v>
      </c>
      <c r="D159" s="307"/>
      <c r="E159" s="307"/>
      <c r="F159" s="360" t="s">
        <v>1356</v>
      </c>
      <c r="G159" s="307"/>
      <c r="H159" s="359" t="s">
        <v>1418</v>
      </c>
      <c r="I159" s="359" t="s">
        <v>1358</v>
      </c>
      <c r="J159" s="359" t="s">
        <v>1419</v>
      </c>
      <c r="K159" s="355"/>
    </row>
    <row r="160" s="1" customFormat="1" ht="15" customHeight="1">
      <c r="B160" s="332"/>
      <c r="C160" s="359" t="s">
        <v>1420</v>
      </c>
      <c r="D160" s="307"/>
      <c r="E160" s="307"/>
      <c r="F160" s="360" t="s">
        <v>1356</v>
      </c>
      <c r="G160" s="307"/>
      <c r="H160" s="359" t="s">
        <v>1421</v>
      </c>
      <c r="I160" s="359" t="s">
        <v>1391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1422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1350</v>
      </c>
      <c r="D166" s="322"/>
      <c r="E166" s="322"/>
      <c r="F166" s="322" t="s">
        <v>1351</v>
      </c>
      <c r="G166" s="364"/>
      <c r="H166" s="365" t="s">
        <v>51</v>
      </c>
      <c r="I166" s="365" t="s">
        <v>54</v>
      </c>
      <c r="J166" s="322" t="s">
        <v>1352</v>
      </c>
      <c r="K166" s="299"/>
    </row>
    <row r="167" s="1" customFormat="1" ht="17.25" customHeight="1">
      <c r="B167" s="300"/>
      <c r="C167" s="324" t="s">
        <v>1353</v>
      </c>
      <c r="D167" s="324"/>
      <c r="E167" s="324"/>
      <c r="F167" s="325" t="s">
        <v>1354</v>
      </c>
      <c r="G167" s="366"/>
      <c r="H167" s="367"/>
      <c r="I167" s="367"/>
      <c r="J167" s="324" t="s">
        <v>1355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1359</v>
      </c>
      <c r="D169" s="307"/>
      <c r="E169" s="307"/>
      <c r="F169" s="330" t="s">
        <v>1356</v>
      </c>
      <c r="G169" s="307"/>
      <c r="H169" s="307" t="s">
        <v>1396</v>
      </c>
      <c r="I169" s="307" t="s">
        <v>1358</v>
      </c>
      <c r="J169" s="307">
        <v>120</v>
      </c>
      <c r="K169" s="355"/>
    </row>
    <row r="170" s="1" customFormat="1" ht="15" customHeight="1">
      <c r="B170" s="332"/>
      <c r="C170" s="307" t="s">
        <v>1405</v>
      </c>
      <c r="D170" s="307"/>
      <c r="E170" s="307"/>
      <c r="F170" s="330" t="s">
        <v>1356</v>
      </c>
      <c r="G170" s="307"/>
      <c r="H170" s="307" t="s">
        <v>1406</v>
      </c>
      <c r="I170" s="307" t="s">
        <v>1358</v>
      </c>
      <c r="J170" s="307" t="s">
        <v>1407</v>
      </c>
      <c r="K170" s="355"/>
    </row>
    <row r="171" s="1" customFormat="1" ht="15" customHeight="1">
      <c r="B171" s="332"/>
      <c r="C171" s="307" t="s">
        <v>1304</v>
      </c>
      <c r="D171" s="307"/>
      <c r="E171" s="307"/>
      <c r="F171" s="330" t="s">
        <v>1356</v>
      </c>
      <c r="G171" s="307"/>
      <c r="H171" s="307" t="s">
        <v>1423</v>
      </c>
      <c r="I171" s="307" t="s">
        <v>1358</v>
      </c>
      <c r="J171" s="307" t="s">
        <v>1407</v>
      </c>
      <c r="K171" s="355"/>
    </row>
    <row r="172" s="1" customFormat="1" ht="15" customHeight="1">
      <c r="B172" s="332"/>
      <c r="C172" s="307" t="s">
        <v>1361</v>
      </c>
      <c r="D172" s="307"/>
      <c r="E172" s="307"/>
      <c r="F172" s="330" t="s">
        <v>1362</v>
      </c>
      <c r="G172" s="307"/>
      <c r="H172" s="307" t="s">
        <v>1423</v>
      </c>
      <c r="I172" s="307" t="s">
        <v>1358</v>
      </c>
      <c r="J172" s="307">
        <v>50</v>
      </c>
      <c r="K172" s="355"/>
    </row>
    <row r="173" s="1" customFormat="1" ht="15" customHeight="1">
      <c r="B173" s="332"/>
      <c r="C173" s="307" t="s">
        <v>1364</v>
      </c>
      <c r="D173" s="307"/>
      <c r="E173" s="307"/>
      <c r="F173" s="330" t="s">
        <v>1356</v>
      </c>
      <c r="G173" s="307"/>
      <c r="H173" s="307" t="s">
        <v>1423</v>
      </c>
      <c r="I173" s="307" t="s">
        <v>1366</v>
      </c>
      <c r="J173" s="307"/>
      <c r="K173" s="355"/>
    </row>
    <row r="174" s="1" customFormat="1" ht="15" customHeight="1">
      <c r="B174" s="332"/>
      <c r="C174" s="307" t="s">
        <v>1375</v>
      </c>
      <c r="D174" s="307"/>
      <c r="E174" s="307"/>
      <c r="F174" s="330" t="s">
        <v>1362</v>
      </c>
      <c r="G174" s="307"/>
      <c r="H174" s="307" t="s">
        <v>1423</v>
      </c>
      <c r="I174" s="307" t="s">
        <v>1358</v>
      </c>
      <c r="J174" s="307">
        <v>50</v>
      </c>
      <c r="K174" s="355"/>
    </row>
    <row r="175" s="1" customFormat="1" ht="15" customHeight="1">
      <c r="B175" s="332"/>
      <c r="C175" s="307" t="s">
        <v>1383</v>
      </c>
      <c r="D175" s="307"/>
      <c r="E175" s="307"/>
      <c r="F175" s="330" t="s">
        <v>1362</v>
      </c>
      <c r="G175" s="307"/>
      <c r="H175" s="307" t="s">
        <v>1423</v>
      </c>
      <c r="I175" s="307" t="s">
        <v>1358</v>
      </c>
      <c r="J175" s="307">
        <v>50</v>
      </c>
      <c r="K175" s="355"/>
    </row>
    <row r="176" s="1" customFormat="1" ht="15" customHeight="1">
      <c r="B176" s="332"/>
      <c r="C176" s="307" t="s">
        <v>1381</v>
      </c>
      <c r="D176" s="307"/>
      <c r="E176" s="307"/>
      <c r="F176" s="330" t="s">
        <v>1362</v>
      </c>
      <c r="G176" s="307"/>
      <c r="H176" s="307" t="s">
        <v>1423</v>
      </c>
      <c r="I176" s="307" t="s">
        <v>1358</v>
      </c>
      <c r="J176" s="307">
        <v>50</v>
      </c>
      <c r="K176" s="355"/>
    </row>
    <row r="177" s="1" customFormat="1" ht="15" customHeight="1">
      <c r="B177" s="332"/>
      <c r="C177" s="307" t="s">
        <v>130</v>
      </c>
      <c r="D177" s="307"/>
      <c r="E177" s="307"/>
      <c r="F177" s="330" t="s">
        <v>1356</v>
      </c>
      <c r="G177" s="307"/>
      <c r="H177" s="307" t="s">
        <v>1424</v>
      </c>
      <c r="I177" s="307" t="s">
        <v>1425</v>
      </c>
      <c r="J177" s="307"/>
      <c r="K177" s="355"/>
    </row>
    <row r="178" s="1" customFormat="1" ht="15" customHeight="1">
      <c r="B178" s="332"/>
      <c r="C178" s="307" t="s">
        <v>54</v>
      </c>
      <c r="D178" s="307"/>
      <c r="E178" s="307"/>
      <c r="F178" s="330" t="s">
        <v>1356</v>
      </c>
      <c r="G178" s="307"/>
      <c r="H178" s="307" t="s">
        <v>1426</v>
      </c>
      <c r="I178" s="307" t="s">
        <v>1427</v>
      </c>
      <c r="J178" s="307">
        <v>1</v>
      </c>
      <c r="K178" s="355"/>
    </row>
    <row r="179" s="1" customFormat="1" ht="15" customHeight="1">
      <c r="B179" s="332"/>
      <c r="C179" s="307" t="s">
        <v>50</v>
      </c>
      <c r="D179" s="307"/>
      <c r="E179" s="307"/>
      <c r="F179" s="330" t="s">
        <v>1356</v>
      </c>
      <c r="G179" s="307"/>
      <c r="H179" s="307" t="s">
        <v>1428</v>
      </c>
      <c r="I179" s="307" t="s">
        <v>1358</v>
      </c>
      <c r="J179" s="307">
        <v>20</v>
      </c>
      <c r="K179" s="355"/>
    </row>
    <row r="180" s="1" customFormat="1" ht="15" customHeight="1">
      <c r="B180" s="332"/>
      <c r="C180" s="307" t="s">
        <v>51</v>
      </c>
      <c r="D180" s="307"/>
      <c r="E180" s="307"/>
      <c r="F180" s="330" t="s">
        <v>1356</v>
      </c>
      <c r="G180" s="307"/>
      <c r="H180" s="307" t="s">
        <v>1429</v>
      </c>
      <c r="I180" s="307" t="s">
        <v>1358</v>
      </c>
      <c r="J180" s="307">
        <v>255</v>
      </c>
      <c r="K180" s="355"/>
    </row>
    <row r="181" s="1" customFormat="1" ht="15" customHeight="1">
      <c r="B181" s="332"/>
      <c r="C181" s="307" t="s">
        <v>131</v>
      </c>
      <c r="D181" s="307"/>
      <c r="E181" s="307"/>
      <c r="F181" s="330" t="s">
        <v>1356</v>
      </c>
      <c r="G181" s="307"/>
      <c r="H181" s="307" t="s">
        <v>1320</v>
      </c>
      <c r="I181" s="307" t="s">
        <v>1358</v>
      </c>
      <c r="J181" s="307">
        <v>10</v>
      </c>
      <c r="K181" s="355"/>
    </row>
    <row r="182" s="1" customFormat="1" ht="15" customHeight="1">
      <c r="B182" s="332"/>
      <c r="C182" s="307" t="s">
        <v>132</v>
      </c>
      <c r="D182" s="307"/>
      <c r="E182" s="307"/>
      <c r="F182" s="330" t="s">
        <v>1356</v>
      </c>
      <c r="G182" s="307"/>
      <c r="H182" s="307" t="s">
        <v>1430</v>
      </c>
      <c r="I182" s="307" t="s">
        <v>1391</v>
      </c>
      <c r="J182" s="307"/>
      <c r="K182" s="355"/>
    </row>
    <row r="183" s="1" customFormat="1" ht="15" customHeight="1">
      <c r="B183" s="332"/>
      <c r="C183" s="307" t="s">
        <v>1431</v>
      </c>
      <c r="D183" s="307"/>
      <c r="E183" s="307"/>
      <c r="F183" s="330" t="s">
        <v>1356</v>
      </c>
      <c r="G183" s="307"/>
      <c r="H183" s="307" t="s">
        <v>1432</v>
      </c>
      <c r="I183" s="307" t="s">
        <v>1391</v>
      </c>
      <c r="J183" s="307"/>
      <c r="K183" s="355"/>
    </row>
    <row r="184" s="1" customFormat="1" ht="15" customHeight="1">
      <c r="B184" s="332"/>
      <c r="C184" s="307" t="s">
        <v>1420</v>
      </c>
      <c r="D184" s="307"/>
      <c r="E184" s="307"/>
      <c r="F184" s="330" t="s">
        <v>1356</v>
      </c>
      <c r="G184" s="307"/>
      <c r="H184" s="307" t="s">
        <v>1433</v>
      </c>
      <c r="I184" s="307" t="s">
        <v>1391</v>
      </c>
      <c r="J184" s="307"/>
      <c r="K184" s="355"/>
    </row>
    <row r="185" s="1" customFormat="1" ht="15" customHeight="1">
      <c r="B185" s="332"/>
      <c r="C185" s="307" t="s">
        <v>134</v>
      </c>
      <c r="D185" s="307"/>
      <c r="E185" s="307"/>
      <c r="F185" s="330" t="s">
        <v>1362</v>
      </c>
      <c r="G185" s="307"/>
      <c r="H185" s="307" t="s">
        <v>1434</v>
      </c>
      <c r="I185" s="307" t="s">
        <v>1358</v>
      </c>
      <c r="J185" s="307">
        <v>50</v>
      </c>
      <c r="K185" s="355"/>
    </row>
    <row r="186" s="1" customFormat="1" ht="15" customHeight="1">
      <c r="B186" s="332"/>
      <c r="C186" s="307" t="s">
        <v>1435</v>
      </c>
      <c r="D186" s="307"/>
      <c r="E186" s="307"/>
      <c r="F186" s="330" t="s">
        <v>1362</v>
      </c>
      <c r="G186" s="307"/>
      <c r="H186" s="307" t="s">
        <v>1436</v>
      </c>
      <c r="I186" s="307" t="s">
        <v>1437</v>
      </c>
      <c r="J186" s="307"/>
      <c r="K186" s="355"/>
    </row>
    <row r="187" s="1" customFormat="1" ht="15" customHeight="1">
      <c r="B187" s="332"/>
      <c r="C187" s="307" t="s">
        <v>1438</v>
      </c>
      <c r="D187" s="307"/>
      <c r="E187" s="307"/>
      <c r="F187" s="330" t="s">
        <v>1362</v>
      </c>
      <c r="G187" s="307"/>
      <c r="H187" s="307" t="s">
        <v>1439</v>
      </c>
      <c r="I187" s="307" t="s">
        <v>1437</v>
      </c>
      <c r="J187" s="307"/>
      <c r="K187" s="355"/>
    </row>
    <row r="188" s="1" customFormat="1" ht="15" customHeight="1">
      <c r="B188" s="332"/>
      <c r="C188" s="307" t="s">
        <v>1440</v>
      </c>
      <c r="D188" s="307"/>
      <c r="E188" s="307"/>
      <c r="F188" s="330" t="s">
        <v>1362</v>
      </c>
      <c r="G188" s="307"/>
      <c r="H188" s="307" t="s">
        <v>1441</v>
      </c>
      <c r="I188" s="307" t="s">
        <v>1437</v>
      </c>
      <c r="J188" s="307"/>
      <c r="K188" s="355"/>
    </row>
    <row r="189" s="1" customFormat="1" ht="15" customHeight="1">
      <c r="B189" s="332"/>
      <c r="C189" s="368" t="s">
        <v>1442</v>
      </c>
      <c r="D189" s="307"/>
      <c r="E189" s="307"/>
      <c r="F189" s="330" t="s">
        <v>1362</v>
      </c>
      <c r="G189" s="307"/>
      <c r="H189" s="307" t="s">
        <v>1443</v>
      </c>
      <c r="I189" s="307" t="s">
        <v>1444</v>
      </c>
      <c r="J189" s="369" t="s">
        <v>1445</v>
      </c>
      <c r="K189" s="355"/>
    </row>
    <row r="190" s="1" customFormat="1" ht="15" customHeight="1">
      <c r="B190" s="332"/>
      <c r="C190" s="368" t="s">
        <v>39</v>
      </c>
      <c r="D190" s="307"/>
      <c r="E190" s="307"/>
      <c r="F190" s="330" t="s">
        <v>1356</v>
      </c>
      <c r="G190" s="307"/>
      <c r="H190" s="304" t="s">
        <v>1446</v>
      </c>
      <c r="I190" s="307" t="s">
        <v>1447</v>
      </c>
      <c r="J190" s="307"/>
      <c r="K190" s="355"/>
    </row>
    <row r="191" s="1" customFormat="1" ht="15" customHeight="1">
      <c r="B191" s="332"/>
      <c r="C191" s="368" t="s">
        <v>1448</v>
      </c>
      <c r="D191" s="307"/>
      <c r="E191" s="307"/>
      <c r="F191" s="330" t="s">
        <v>1356</v>
      </c>
      <c r="G191" s="307"/>
      <c r="H191" s="307" t="s">
        <v>1449</v>
      </c>
      <c r="I191" s="307" t="s">
        <v>1391</v>
      </c>
      <c r="J191" s="307"/>
      <c r="K191" s="355"/>
    </row>
    <row r="192" s="1" customFormat="1" ht="15" customHeight="1">
      <c r="B192" s="332"/>
      <c r="C192" s="368" t="s">
        <v>1450</v>
      </c>
      <c r="D192" s="307"/>
      <c r="E192" s="307"/>
      <c r="F192" s="330" t="s">
        <v>1356</v>
      </c>
      <c r="G192" s="307"/>
      <c r="H192" s="307" t="s">
        <v>1451</v>
      </c>
      <c r="I192" s="307" t="s">
        <v>1391</v>
      </c>
      <c r="J192" s="307"/>
      <c r="K192" s="355"/>
    </row>
    <row r="193" s="1" customFormat="1" ht="15" customHeight="1">
      <c r="B193" s="332"/>
      <c r="C193" s="368" t="s">
        <v>1452</v>
      </c>
      <c r="D193" s="307"/>
      <c r="E193" s="307"/>
      <c r="F193" s="330" t="s">
        <v>1362</v>
      </c>
      <c r="G193" s="307"/>
      <c r="H193" s="307" t="s">
        <v>1453</v>
      </c>
      <c r="I193" s="307" t="s">
        <v>1391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1454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1455</v>
      </c>
      <c r="D200" s="371"/>
      <c r="E200" s="371"/>
      <c r="F200" s="371" t="s">
        <v>1456</v>
      </c>
      <c r="G200" s="372"/>
      <c r="H200" s="371" t="s">
        <v>1457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1447</v>
      </c>
      <c r="D202" s="307"/>
      <c r="E202" s="307"/>
      <c r="F202" s="330" t="s">
        <v>40</v>
      </c>
      <c r="G202" s="307"/>
      <c r="H202" s="307" t="s">
        <v>1458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41</v>
      </c>
      <c r="G203" s="307"/>
      <c r="H203" s="307" t="s">
        <v>1459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44</v>
      </c>
      <c r="G204" s="307"/>
      <c r="H204" s="307" t="s">
        <v>1460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42</v>
      </c>
      <c r="G205" s="307"/>
      <c r="H205" s="307" t="s">
        <v>1461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43</v>
      </c>
      <c r="G206" s="307"/>
      <c r="H206" s="307" t="s">
        <v>1462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1403</v>
      </c>
      <c r="D208" s="307"/>
      <c r="E208" s="307"/>
      <c r="F208" s="330" t="s">
        <v>76</v>
      </c>
      <c r="G208" s="307"/>
      <c r="H208" s="307" t="s">
        <v>1463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1302</v>
      </c>
      <c r="G209" s="307"/>
      <c r="H209" s="307" t="s">
        <v>1303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1300</v>
      </c>
      <c r="G210" s="307"/>
      <c r="H210" s="307" t="s">
        <v>1464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95</v>
      </c>
      <c r="G211" s="368"/>
      <c r="H211" s="359" t="s">
        <v>96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623</v>
      </c>
      <c r="G212" s="368"/>
      <c r="H212" s="359" t="s">
        <v>1465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1427</v>
      </c>
      <c r="D214" s="307"/>
      <c r="E214" s="307"/>
      <c r="F214" s="330">
        <v>1</v>
      </c>
      <c r="G214" s="368"/>
      <c r="H214" s="359" t="s">
        <v>1466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1467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1468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1469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2021-10-07T08:13:36Z</dcterms:created>
  <dcterms:modified xsi:type="dcterms:W3CDTF">2021-10-07T08:13:45Z</dcterms:modified>
</cp:coreProperties>
</file>